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https://autostrade-my.sharepoint.com/personal/alessandro_bambati_autostrade_it/Documents/Direzione Acquisti/LAVORI/ADAC/0_ADAC CONDIVISA/Aggiornamento documentazione di Gara/VOA_GaraPrezzi/WORK IN PROGRESS/"/>
    </mc:Choice>
  </mc:AlternateContent>
  <xr:revisionPtr revIDLastSave="386" documentId="8_{6279B483-04EB-4414-A588-87F87AEB291E}" xr6:coauthVersionLast="47" xr6:coauthVersionMax="47" xr10:uidLastSave="{0AF9E514-398A-421A-B8D9-88613BD6B19A}"/>
  <bookViews>
    <workbookView xWindow="-120" yWindow="-120" windowWidth="29040" windowHeight="15840" xr2:uid="{00000000-000D-0000-FFFF-FFFF00000000}"/>
  </bookViews>
  <sheets>
    <sheet name=" Sommario_costi_MANODOPERA" sheetId="20" r:id="rId1"/>
    <sheet name="Dettaglio_costi_MANODOPERA" sheetId="15" r:id="rId2"/>
  </sheets>
  <definedNames>
    <definedName name="_xlnm._FilterDatabase" localSheetId="1" hidden="1">Dettaglio_costi_MANODOPERA!$A$7:$BM$53</definedName>
    <definedName name="_xlnm.Print_Area" localSheetId="0">' Sommario_costi_MANODOPERA'!$A$1:$H$52</definedName>
    <definedName name="_xlnm.Print_Titles" localSheetId="0">' Sommario_costi_MANODOPERA'!$13:$13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55" i="15" l="1"/>
  <c r="F15" i="20"/>
  <c r="F17" i="20"/>
  <c r="F18" i="20"/>
  <c r="F19" i="20"/>
  <c r="F20" i="20"/>
  <c r="F21" i="20"/>
  <c r="F22" i="20"/>
  <c r="F23" i="20"/>
  <c r="F24" i="20"/>
  <c r="F25" i="20"/>
  <c r="F26" i="20"/>
  <c r="F27" i="20"/>
  <c r="F28" i="20"/>
  <c r="F29" i="20"/>
  <c r="F30" i="20"/>
  <c r="F31" i="20"/>
  <c r="F32" i="20"/>
  <c r="F33" i="20"/>
  <c r="F34" i="20"/>
  <c r="F35" i="20"/>
  <c r="F36" i="20"/>
  <c r="F37" i="20"/>
  <c r="F16" i="20"/>
  <c r="E40" i="20" l="1"/>
  <c r="F7" i="20"/>
  <c r="F9" i="20"/>
  <c r="F6" i="20"/>
  <c r="BK55" i="15" l="1"/>
  <c r="BJ10" i="15"/>
  <c r="BI55" i="15"/>
  <c r="BH10" i="15"/>
  <c r="E10" i="20"/>
  <c r="E44" i="20" s="1"/>
  <c r="E50" i="20" s="1"/>
  <c r="A13" i="15"/>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BL10" i="15"/>
  <c r="M55" i="15"/>
  <c r="K55" i="15"/>
  <c r="I55" i="15"/>
  <c r="G55" i="15"/>
  <c r="N9" i="15"/>
  <c r="BF10" i="15"/>
  <c r="BD10" i="15"/>
  <c r="BB10" i="15"/>
  <c r="AZ10" i="15"/>
  <c r="AX10" i="15"/>
  <c r="AV10" i="15"/>
  <c r="AT10" i="15"/>
  <c r="AR10" i="15"/>
  <c r="AP10" i="15"/>
  <c r="AN10" i="15"/>
  <c r="AL10" i="15"/>
  <c r="AJ10" i="15"/>
  <c r="AH10" i="15"/>
  <c r="AF10" i="15"/>
  <c r="AD10" i="15"/>
  <c r="AB10" i="15"/>
  <c r="Z10" i="15"/>
  <c r="X10" i="15"/>
  <c r="V10" i="15"/>
  <c r="T10" i="15"/>
  <c r="R10" i="15"/>
  <c r="P10" i="15"/>
  <c r="Q10" i="15"/>
  <c r="A16" i="20"/>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O55" i="15"/>
  <c r="AC55" i="15"/>
  <c r="AG55" i="15"/>
  <c r="BE55" i="15"/>
  <c r="AM55" i="15"/>
  <c r="U55" i="15"/>
  <c r="Y55" i="15"/>
  <c r="S55" i="15"/>
  <c r="BG55" i="15"/>
  <c r="AS55" i="15"/>
  <c r="BA55" i="15"/>
  <c r="AE55" i="15"/>
  <c r="BC55" i="15"/>
  <c r="W55" i="15"/>
  <c r="AU55" i="15"/>
  <c r="AY55" i="15"/>
  <c r="AA55" i="15"/>
  <c r="AO55" i="15"/>
  <c r="AI55" i="15"/>
  <c r="AK55" i="15"/>
  <c r="Q55" i="15"/>
  <c r="AW55" i="15"/>
  <c r="AQ55" i="15"/>
  <c r="P9" i="15" l="1"/>
  <c r="S10" i="15"/>
  <c r="R9" i="15" l="1"/>
  <c r="U10" i="15"/>
  <c r="W10" i="15" l="1"/>
  <c r="T9" i="15"/>
  <c r="V9" i="15" l="1"/>
  <c r="Y10" i="15"/>
  <c r="AA10" i="15" l="1"/>
  <c r="X9" i="15"/>
  <c r="AC10" i="15" l="1"/>
  <c r="Z9" i="15"/>
  <c r="AE10" i="15" l="1"/>
  <c r="AB9" i="15"/>
  <c r="AG10" i="15" l="1"/>
  <c r="AD9" i="15"/>
  <c r="AI10" i="15" l="1"/>
  <c r="AF9" i="15"/>
  <c r="AH9" i="15" l="1"/>
  <c r="AK10" i="15"/>
  <c r="AM10" i="15" l="1"/>
  <c r="AJ9" i="15"/>
  <c r="AO10" i="15" l="1"/>
  <c r="AL9" i="15"/>
  <c r="AN9" i="15" l="1"/>
  <c r="AQ10" i="15"/>
  <c r="AS10" i="15" l="1"/>
  <c r="AP9" i="15"/>
  <c r="AR9" i="15" l="1"/>
  <c r="AU10" i="15"/>
  <c r="AW10" i="15" l="1"/>
  <c r="AT9" i="15"/>
  <c r="AV9" i="15" l="1"/>
  <c r="AY10" i="15"/>
  <c r="BA10" i="15" l="1"/>
  <c r="AX9" i="15"/>
  <c r="BC10" i="15" l="1"/>
  <c r="AZ9" i="15"/>
  <c r="BE10" i="15" l="1"/>
  <c r="BB9" i="15"/>
  <c r="BD9" i="15" l="1"/>
  <c r="BG10" i="15"/>
  <c r="BI10" i="15" s="1"/>
  <c r="BF9" i="15" l="1"/>
  <c r="BK10" i="15" l="1"/>
  <c r="BM1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tc={D5C5275B-54D4-4FA5-95A4-36A3AF5691C9}</author>
    <author>tc={A6783D4C-A56B-4251-AB3D-9151F71ED910}</author>
  </authors>
  <commentList>
    <comment ref="A10" authorId="0" shapeId="0" xr:uid="{D5C5275B-54D4-4FA5-95A4-36A3AF5691C9}">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Rivedere definizione</t>
      </text>
    </comment>
    <comment ref="A46" authorId="1" shapeId="0" xr:uid="{A6783D4C-A56B-4251-AB3D-9151F71ED91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Capire a cosa si riferisce ed esplicitare meglio</t>
      </text>
    </comment>
  </commentList>
</comments>
</file>

<file path=xl/sharedStrings.xml><?xml version="1.0" encoding="utf-8"?>
<sst xmlns="http://schemas.openxmlformats.org/spreadsheetml/2006/main" count="273" uniqueCount="165">
  <si>
    <t>1</t>
  </si>
  <si>
    <t>ore</t>
  </si>
  <si>
    <t>Rif. Sottoan.</t>
  </si>
  <si>
    <t>Num. Prog.</t>
  </si>
  <si>
    <t>Num. Progr.</t>
  </si>
  <si>
    <t>Descrizione</t>
  </si>
  <si>
    <t>Costo orario</t>
  </si>
  <si>
    <t>Capo Squadra</t>
  </si>
  <si>
    <t>Operaio Specializzato</t>
  </si>
  <si>
    <t>Operaio Qualificato</t>
  </si>
  <si>
    <t>Operaio Comune</t>
  </si>
  <si>
    <t>Prog.</t>
  </si>
  <si>
    <t>Codice</t>
  </si>
  <si>
    <t>INDICAZIONE DELLE LAVORAZIONI</t>
  </si>
  <si>
    <t>U. M.</t>
  </si>
  <si>
    <t>QUANTITÀ</t>
  </si>
  <si>
    <t>(altra macchina aggiunta dall'Appaltatore)</t>
  </si>
  <si>
    <t>Martello demolitore (incluso motocompressore)</t>
  </si>
  <si>
    <t>Autocarro o furgone portata 15 q</t>
  </si>
  <si>
    <t>kg</t>
  </si>
  <si>
    <t>cad</t>
  </si>
  <si>
    <t>H</t>
  </si>
  <si>
    <t>€/h</t>
  </si>
  <si>
    <r>
      <t xml:space="preserve">Totale
</t>
    </r>
    <r>
      <rPr>
        <i/>
        <sz val="10"/>
        <color indexed="56"/>
        <rFont val="Century Schoolbook"/>
        <family val="1"/>
      </rPr>
      <t>(Hx€/h)</t>
    </r>
  </si>
  <si>
    <t>Totale ore</t>
  </si>
  <si>
    <t>incidenza (1)</t>
  </si>
  <si>
    <t>ore (2)</t>
  </si>
  <si>
    <t>(1)</t>
  </si>
  <si>
    <t>incidenza</t>
  </si>
  <si>
    <t>Lettera (e) delle analisi dei prezzi unitari</t>
  </si>
  <si>
    <t>(2)</t>
  </si>
  <si>
    <t>Prodotto dato da quantità (q.tà) x incidenza (1)</t>
  </si>
  <si>
    <t>(ANR)</t>
  </si>
  <si>
    <t>manodopera</t>
  </si>
  <si>
    <t>Costi complessivi Manodopera per voci, al momento, non oggetto di analisi prezzi</t>
  </si>
  <si>
    <t>E' facoltà del Concorrente incrementare il numero delle figure professionali o la tipologia dei mezzi ed attrezzature</t>
  </si>
  <si>
    <t>Gruppo elettrogeno</t>
  </si>
  <si>
    <t>LAVORI DI MANUTENZIONE ORDINARIA RELATIVI AI FABBRICATI, 
MANUFATTI VARI E PERTINENZE AUTOSTRADALI 
SU TUTTE LE TRATTE DI COMPETENZA DELLA DIREZIONE II TRONCO DI MILANO</t>
  </si>
  <si>
    <t>Escavatore 70 HP munito di martello</t>
  </si>
  <si>
    <t>Flex</t>
  </si>
  <si>
    <t>Martello combinato</t>
  </si>
  <si>
    <t>Sabbiatrice meccanica</t>
  </si>
  <si>
    <t>Carotatrice</t>
  </si>
  <si>
    <t>Miscelatore</t>
  </si>
  <si>
    <t>Avvitatore</t>
  </si>
  <si>
    <t>Cannello</t>
  </si>
  <si>
    <t>Motosaldatrice meccanica</t>
  </si>
  <si>
    <t>Attrezzatura per taglio pavimentazioni e cls</t>
  </si>
  <si>
    <t>Escavatore 70 HP</t>
  </si>
  <si>
    <t>Macchina per fresatura a freddo</t>
  </si>
  <si>
    <t>Rullo/piastra vibrante</t>
  </si>
  <si>
    <t>Betoniera a bicchiere</t>
  </si>
  <si>
    <t>Trabattello</t>
  </si>
  <si>
    <t>Saldatrice</t>
  </si>
  <si>
    <t>Gruppo elettrogeno da 31 a 60 Kva</t>
  </si>
  <si>
    <t>Idroscrificatrice ad alta pressione</t>
  </si>
  <si>
    <t>Autocarro con gruetta da 3500kg</t>
  </si>
  <si>
    <t>Betoniera 500 lt</t>
  </si>
  <si>
    <t>MONTE ORE MEZZI D'OPERA</t>
  </si>
  <si>
    <t>MONTE ORE UOMINI
 (vedi paragrafo A - MANO D'OPERA_ANALISI_PREZZI_UNITARI)</t>
  </si>
  <si>
    <t xml:space="preserve">
A.001.001</t>
  </si>
  <si>
    <r>
      <t>SCAVO DI SBANCAMENTO IN TERRE E ROCCE TENERE an</t>
    </r>
    <r>
      <rPr>
        <sz val="10"/>
        <rFont val="Times New Roman"/>
        <family val="1"/>
        <charset val="204"/>
      </rPr>
      <t xml:space="preserve">che a
campioni di qualsiasi lunghezza, a mano o con mezzi meccanici, in materie di qualunque natura appartenenti alla categoria C (terre e rocce tenere) così come definita nel C.S.A. - N.T., asciutte o bagnate, compresi i muri a secco od in malta di scarsa consistenza, compresi i trovanti di roccia di media ed elevata resistenza, di volume inferiore a mc 1,00, anche in presenza d'acqua, eseguito per: - l’apertura della sede stradale e relativo cassonetto; - la bonifica del piano di posa dei rilevati oltre la profondità di 20 cm; - l'apertura di gallerie in artificiale; - la formazione o l'approfondimento di cunette, fossi e canali; - l'impianto di opere d'arte; - la regolarizzazione o l'approfondimento di alvei in magra; escluso l'onere di sistemazione a gradoni delle scarpate per ammorsamento di nuovi rilevati; compreso l'onere della riduzione del materiale scavato e dei trovanti di volume inferiore ad 1 mc alla pezzatura massima non eccedente i 20 cm per consentirne il reimpiego a rilevato; compresi il carico, l'allontanamento del materiale di risulta fino a 5 km dal perimetro del lotto, l'eventuale scarico su aree indicate dall'amministrazione, la regolarizzazione delle scarpate stradali in trincea, il taglio di alberi e cespugli e l'estirpazione di ceppaie, il preventivo accatastamento dell'humus in luoghi di deposito per il successivo riutilizzo a ricoprimento di superfici a verde; compreso l'esaurimento dell’acqua a mezzo di canali fugatori o cunette od opere simili entro la fascia di 100 m dal luogo di scavo ed ogni altro onere e magistero, anche se non espressamente indicato, necessario alla realizzazione della lavorazione a perfetta regola d'arte.
Spostamento materiale utilizzato per infissione palancole
</t>
    </r>
    <r>
      <rPr>
        <sz val="10"/>
        <color rgb="FFFF0000"/>
        <rFont val="Times New Roman"/>
        <family val="1"/>
      </rPr>
      <t>Vedi voce n° 7 [m³ 120.00]</t>
    </r>
  </si>
  <si>
    <t>mc</t>
  </si>
  <si>
    <r>
      <rPr>
        <sz val="10"/>
        <rFont val="Times New Roman"/>
        <family val="1"/>
      </rPr>
      <t>SCAVO DI SBANCAMENTO IN TERRE E ROCCE TENERE anch</t>
    </r>
    <r>
      <rPr>
        <sz val="10"/>
        <rFont val="Arial"/>
        <family val="2"/>
      </rPr>
      <t xml:space="preserve">e a
campioni di qualsiasi lunghezza, a mano o con mezzi meccanici, in materie di qualunque natura appartenenti alla categoria C (terre e rocce tenere) così come definita nel C.S.A. - N.T., asciutte o bagnate, compresi i muri a secco od in malta di scarsa consistenza, compresi i trovanti di roccia di media ed elevata resistenza, di volume inferiore a mc 1,00, anche in presenza d'acqua, eseguito per: - l’apertura della sede stradale e relativo cassonetto; - la bonifica del piano di posa dei rilevati oltre la profondità di 20 cm; - l'apertura di galleriein artificiale; - la formazione o l'approfondimento di cunette, fossi e canali; - l'impianto di opere d'arte; - la regolarizzazione o l'approfondimento di alvei inmagra; escluso l'onere di sistemazione a gradoni delle scarpate per ammorsamento di nuovi rilevati; compreso l'onere della riduzione del materiale scavato e dei trovanti di volume inferiore ad 1 mc alla pezzatura massima non eccedente i 20 cm per consentirne il reimpiego a rilevato; compresi il carico, l'allontanamento del materiale di risulta fino a 5 km dalperimetro del lotto, l'eventuale scarico su aree indicate dall'amministrazione, la regolarizzazione delle scarpate stradali in trincea, il taglio di alberi e cespugli e l'estirpazione di ceppaie, il preventivo accatastamento dell'humus in luoghi di deposito per il successivo riutilizzo a ricoprimento di superfici averde; compreso l'esaurimento dell’acqua a mezzo di canali fugatori o cunette od opere simili entro la fascia di 100 m dal luogo di scavo ed ogni altro onere e magistero, anche se non espressamente indicato, necessario alla realizzazione della lavorazione a perfetta regola d'arte.
</t>
    </r>
    <r>
      <rPr>
        <sz val="10"/>
        <color rgb="FFFF0000"/>
        <rFont val="Times New Roman"/>
        <family val="1"/>
      </rPr>
      <t>Elaborato progettuale di intervento - EG.ARCH.01
Realizzazione viabilità di cantiere per accesso area di lavororampa di accesso fondo scavo</t>
    </r>
  </si>
  <si>
    <t xml:space="preserve">
E.07.020.1.a</t>
  </si>
  <si>
    <r>
      <rPr>
        <sz val="10"/>
        <color rgb="FFFFC000"/>
        <rFont val="Times New Roman"/>
        <family val="1"/>
      </rPr>
      <t xml:space="preserve">CASSONE SCARRABILE PER INERTI/RIFIUTI
- PORTATA DA MC 10 A MC 15 
- PER IL PRIMO MESE O FRAZIONE </t>
    </r>
    <r>
      <rPr>
        <sz val="10"/>
        <color rgb="FF000000"/>
        <rFont val="Times New Roman"/>
        <family val="1"/>
      </rPr>
      <t xml:space="preserve">
Nolo di cassone scarrabile dotato di idonea copertura, anche partizionato in più settori, per il contenimento di materiali di rifiuto provenienti dalle attività di manutenzione proprie di Anas S.p.A., ivi compresi quelli provenienti dalla pulizia del piano viabile operata con autospazzatrice, da collocarsi su aree poste a disposizione da Anas S.p.A.
Il prezzo comprende gli oneri per:
- il trasporto a vuoto del cassone fino al raggiungimento delle aree di stazionamento;
- il posizionamento, lo scarico dal mezzo di trasporto all'interno delle suddette aree;
- la manutenzione per tutto il periodo contrattuale al fine di garantirne la funzionalità e l'efficienza;
- il carico sul mezzo di trasporto;
e quant'altro occorra per consentire, senza restrizioni, l'utilizzo del cassone ai fini del conferimento a discarica autorizzata dei materiali di rifiuto.
Compreso il trasporto di andata e ritorno del cassone vuoto al luogo di stazionamento.
</t>
    </r>
    <r>
      <rPr>
        <sz val="10"/>
        <color rgb="FFFF0000"/>
        <rFont val="Times New Roman"/>
        <family val="1"/>
      </rPr>
      <t>Elaborato progettuale di intervento - EG.SIC.01
Per tutta la durata dei lavori si prevedono l'utilizzo di 3 cassono giornalieri in attesa di smaltimento nelle 72 ore *(par.ug.=3*4).
Per tutta la durata dei lavori si prevede un cassone di scorta oltre i 3 previsti * (par.ug.=1,00*4).</t>
    </r>
  </si>
  <si>
    <t>mese</t>
  </si>
  <si>
    <t>P.03.005.24</t>
  </si>
  <si>
    <r>
      <rPr>
        <sz val="10"/>
        <color rgb="FFFFC000"/>
        <rFont val="Times New Roman"/>
        <family val="1"/>
      </rPr>
      <t>CAVO ELETTRICO IN RAME A DOPPIO ISOLAMENTO - DI TIPO FG16R16 0.6/1 KV - FG16OR16 0.6/1 KV
- FORM X SEZ. 2 X 4 mmq</t>
    </r>
    <r>
      <rPr>
        <sz val="10"/>
        <color rgb="FF000000"/>
        <rFont val="Times New Roman"/>
        <family val="1"/>
      </rPr>
      <t xml:space="preserve">
Marcato CE ai sensi della EN 50575 con classe di prestazione ai sensi della CEI UNEL 35016 Cca - s3, d1, a3.
Fornitura e posa in opera di cavo, isolamento in HEPR di qualità G16 e conduttore a corda flessibile di rame ricotto:
- tensione Nominale Uo/U: 0,6/1KV;
- tensione massima Um: 1200V;
- temperatura massima di esercizio :+90°C;
- temperatura massima di corto circuito: +250°C per sino a 240°C;
- temperatura massima di corto circuito 220°C per sezioni oltre 240°C;
- guaina di qualità R16.
Posto in opera entro tubazioni e/o canalizzazioni predisposte, completo di capicorda, terminazioni, siglature, morsettiere di collegamento nelle varie scatole di derivazione e quant'altro necessario per l'installazione ed il collegamento a regola d'arte.
</t>
    </r>
    <r>
      <rPr>
        <sz val="10"/>
        <color rgb="FFFF0000"/>
        <rFont val="Times New Roman"/>
        <family val="1"/>
      </rPr>
      <t>Elaborato progettuale di intervento - EG.ARCH.02 collegamento morsettiera.</t>
    </r>
  </si>
  <si>
    <t>ml</t>
  </si>
  <si>
    <t xml:space="preserve">
P.03.005.36</t>
  </si>
  <si>
    <r>
      <rPr>
        <sz val="10"/>
        <color rgb="FFFFC000"/>
        <rFont val="Times New Roman"/>
        <family val="1"/>
      </rPr>
      <t>CAVO ELETTRICO IN RAME A DOPPIO ISOLAMENTO - DI TIPO FG16R16 0.6/1 KV - FG16OR16 0.6/1 KV
- FORM X SEZ. 1 X 16 mmq</t>
    </r>
    <r>
      <rPr>
        <sz val="10"/>
        <color rgb="FF000000"/>
        <rFont val="Times New Roman"/>
        <family val="1"/>
      </rPr>
      <t xml:space="preserve">
Marcato CE ai sensi della EN 50575 con classe di prestazione ai sensi della CEI UNEL 35016 Cca - s3, d1, a3.
Fornitura e posa in opera di cavo, isolamento in HEPR di qualità G16 e conduttore a corda flessibile di rame ricotto:
- tensione Nominale Uo/U: 0,6/1KV;
- tensione massima Um: 1200V;
- temperatura massima di esercizio: +90°C;
- temperatura massima di corto circuito: +250°C per sino a 240°C;
- temperatura massima di corto circuito 220°C per sezioni oltre 240°C;
- guaina di qualità R16.
Posto in opera entro tubazioni e/o canalizzazioni predisposte, completo di capicorda, terminazioni, siglature, morsettiere di collegamento nelle varie scatole di derivazione e quant'altro necessario per l'installazione ed il collegamento a regola d'arte.
</t>
    </r>
    <r>
      <rPr>
        <sz val="10"/>
        <color rgb="FFFF0000"/>
        <rFont val="Times New Roman"/>
        <family val="1"/>
      </rPr>
      <t>Elaborato progettuale di intervento - EG.ARCH.02 dorsale impianto.</t>
    </r>
  </si>
  <si>
    <t xml:space="preserve">
P.06.015.e</t>
  </si>
  <si>
    <r>
      <rPr>
        <sz val="10"/>
        <color rgb="FFFFC000"/>
        <rFont val="Times New Roman"/>
        <family val="1"/>
      </rPr>
      <t>PLINTI PER PALI DI ILLUMINAZIONE
- VOLUME ESTERNO (VUOTO PER PIENO) OLTRE 0,940 MC FINO A 1,200 MC</t>
    </r>
    <r>
      <rPr>
        <sz val="10"/>
        <color rgb="FF000000"/>
        <rFont val="Times New Roman"/>
        <family val="1"/>
      </rPr>
      <t xml:space="preserve">
Fornitura e posa in opera di plinto prefabbricato in cls vibrato con resistenza caratteristica non minore di Rck 40 N/mmq per pali di illuminazione con e senza sbraccio tale da garantire la facilità di posa dei servizi grazie ai fori predisposti.
Il plinto deve essere realizzato da azienda in possesso di certificazione di Sistema Qualità Aziendale UNI EN ISO 9001.
I plinti dovranno essere utilizzati per un rapido e preciso posizionamento dei pali stradali nelle varie dimensioni per garantire la portata dei pali nelle varie altezze.
Devono essere dimensionati in funzione dell'altezza del palo e della zona sismica (DM 20/02/2018 (e s.m. e i.) e circolare esplicativa correlata) e devono essere certificati secondo le norme UNI NTC del 2008.
Nel plinto dovranno essere ricavati:
- un pozzetto ispezionabile con fori laterali per l'innesto dei cavidotti;
- un foro disperdente alla base;
- fori passacavi;
- foro alloggiamento del palo;
Inoltre dovrà essere utilizzabile con chiusini sia in ghisa che cls, esclusi nel prezzo.
È comprensivo nel prezzo l'esecuzione dello scavo e il ripristino dei fianchi con terreno arido.
</t>
    </r>
    <r>
      <rPr>
        <sz val="10"/>
        <color rgb="FFFF0000"/>
        <rFont val="Times New Roman"/>
        <family val="1"/>
      </rPr>
      <t>Elaborato progettuale di intervento - EG.ARCH.02 realizzazione di plinto per posizionamento palo.</t>
    </r>
  </si>
  <si>
    <t>A.001.004</t>
  </si>
  <si>
    <r>
      <t xml:space="preserve">SCAVO A SEZIONE RISTRETTA PER TRINCEE, BONIFICHE, DRENAGGIE SONDAGGI eseguito anche a campioni di qualsiasi lunghezza ed in presenza di traffico, a mano o con mezzi meccanici, in materie di qualsiasi natura e consistenza, asciutte e bagnate, anche in presenza di acqua, esclusa la rimozione delle pavimentazioni in conglomerato bituminoso, compresa la demolizione di massicciate stradali esistenti, compresi il carico, l'allontanamento ed il trasporto del materiale di risulta con qualsiasi mezzo fino a 5 km dal perimetro del lotto, l'eventuale scarico su aree indicate dall'amministrazione o a discarica autorizzata o a rifiuto su aree da procurarsi a cura e spese dell'Impresa e preventivamente accettate dalla D.L. a suo insindacabile giudizio; compresi e compensati gli oneri per: - il taglio di alberi ecespugli e l'estirpazione di ceppaie, il preventivo accatastamento dell'humus in luoghi di deposito per il successivo riutilizzo a ricoprimento di superfici a verde; - la riduzione del materiale scavato e dei trovanti di volume inferiore ad 1 mc alla pezzatura massima non eccedente i 20 cm per consentirne il reimpiego a rilevato; - l'esaurimento dell’acqua con canali fugatori o cunette od opere simili, di qualsiasi lunghezza ed importanza; ed ogni altro onere e magistero, anche se non espressamente indicato, necessario alla realizzazione della lavorazione a perfetta regola d'arte.
</t>
    </r>
    <r>
      <rPr>
        <sz val="10"/>
        <color rgb="FFFF0000"/>
        <rFont val="Times New Roman"/>
        <family val="1"/>
      </rPr>
      <t>Elaborato progettuale di intervento - EG.ARCH.01 
Area di interesse dal S2 comprensiva area buffer.</t>
    </r>
  </si>
  <si>
    <r>
      <t xml:space="preserve">SCAVO A SEZIONE RISTRETTA PER TRINCEE, BONIFICHE, DRENAGGIE SONDAGGI eseguito anche a campioni di qualsiasi lunghezza ed inpresenza di traffico, a mano o con mezzi meccanici, in materie di qualsiasi natura e consistenza, asciutte e bagnate, anche in presenza di acqua, esclusa la rimozione delle pavimentazioni in conglomerato bituminoso, compresa la demolizione di  massicciate stradali esistenti, compresi il carico, l'allontanamento ed il trasporto del materiale di risulta con qualsiasi mezzo fino a 5 km dal perimetro del lotto, l'eventuale scarico su aree indicate dall'amministrazione o a discarica autorizzata o a rifiuto su aree da procurarsi a cura e spese dell'Impresa e preventivamente accettate dalla D.L. a suo insindacabile giudizio; compresi e compensati gli oneri per: - il taglio di alberi e cespugli e l'estirpazione di ceppaie, il preventivo accatastamento dell'humus in luoghi di deposito per il successivo riutilizzo a ricoprimento di superfici a verde; - la riduzione del materiale scavato e dei trovanti di volume inferiore ad 1 mc alla pezzatura massima non eccedente i 20 cm per consentirne il reimpiego a rilevato; - l'esaurimento dell’acqua con canali fugatori o cunette od opere simili, di qualsiasi lunghezza ed importanza; ed ogni altro onere e magistero, anche se non espressamente indicato, necessario alla realizzazione della lavorazione a perfetta regola d'arte. 
</t>
    </r>
    <r>
      <rPr>
        <sz val="10"/>
        <color rgb="FFFF0000"/>
        <rFont val="Times New Roman"/>
        <family val="1"/>
      </rPr>
      <t>Elaborato progettuale di intervento - EG.ARCH.01. 
Maggiori superfici per allargamenti e scarpate.</t>
    </r>
  </si>
  <si>
    <t>A.001.010</t>
  </si>
  <si>
    <t>SOVRAPREZZO PER TRASPORTO A DISCARICA E/O DA CAVA DIPRESTITO OLTRE 5 KM Dal perimetro del lotto con autocarro, per ogni mc e km. Volume geometrico o misurato in banco per il solo viaggio di andata.</t>
  </si>
  <si>
    <t xml:space="preserve"> mc x km</t>
  </si>
  <si>
    <t>SOVRAPREZZO PER TRASPORTO A DISCARICA E/O DA CAVA DIPRESTITO OLTRE 5 KM Dal perimetro del lotto con autocarro, per ogni mc e km. Volume geometrico o misurato in banco per il solo viaggio di andata. 
Si considera una distanza media di 22 km (Minervino Murge). 
Vedi voce n° 7 [m³ 120.00]</t>
  </si>
  <si>
    <r>
      <t xml:space="preserve">SOVRAPREZZO PER TRASPORTO A DISCARICA E/O DA CAVA DIPRESTITO OLTRE 5 KM Dal perimetro del lotto con autocarro, per ogni mc e km. Volume geometrico o misurato in banco per il solo viaggio di andata. 
</t>
    </r>
    <r>
      <rPr>
        <sz val="10"/>
        <color rgb="FFFF0000"/>
        <rFont val="Times New Roman"/>
        <family val="1"/>
      </rPr>
      <t xml:space="preserve">Si considera una distanza media di 22 km (Minervino Murge). </t>
    </r>
    <r>
      <rPr>
        <sz val="10"/>
        <rFont val="Arial"/>
        <family val="2"/>
      </rPr>
      <t xml:space="preserve">
</t>
    </r>
    <r>
      <rPr>
        <sz val="10"/>
        <color rgb="FFFF0000"/>
        <rFont val="Times New Roman"/>
        <family val="1"/>
      </rPr>
      <t>Vedi voce n° 12 [m³ 455.00]</t>
    </r>
  </si>
  <si>
    <r>
      <t xml:space="preserve">SOVRAPREZZO PER TRASPORTO A DISCARICA E/O DA CAVA DIPRESTITO OLTRE 5 KM Dal perimetro del lotto con autocarro, per ogni mc e km. Volume geometrico o misurato in banco per il solo viaggio di andata.
</t>
    </r>
    <r>
      <rPr>
        <sz val="10"/>
        <color rgb="FFFF0000"/>
        <rFont val="Times New Roman"/>
        <family val="1"/>
      </rPr>
      <t>Vedi voce n° 15 [m³ 692.50] 
Vedi voce n° 16 [m³ 2 835.00]</t>
    </r>
  </si>
  <si>
    <t>mc x km</t>
  </si>
  <si>
    <t>A.002.004.a</t>
  </si>
  <si>
    <r>
      <t xml:space="preserve">FORNITURA DI TERRENO VEGETALE PER RIVESTIMENTO DELLE SCARPATE
- FORNITO DALL'IMPRESA
Fornitura e stesa di terreno vegetale per la formazione di aiuole e per il rivestimento delle scarpate in trincea, proveniente sia da depositi di proprietà dell'amministrazione che direttamente fornito dall'impresa, miscelato con sostanze concimanti, pronto per la stesa anche in scarpata, sistemazione e semina da compensare con la voce di elenco sulla sistemazione in rilevato senza compattamento. Il terreno vegetale potrà provenire dagli scavi discotico, qualora non sia stato possibile il diretto trasferimento dallo scavo al sito di collocazione definitiva. 
</t>
    </r>
    <r>
      <rPr>
        <sz val="10"/>
        <color rgb="FFFF0000"/>
        <rFont val="Times New Roman"/>
        <family val="1"/>
      </rPr>
      <t>Vedi voce n° 15 [m³ 692.50] 
Vedi voce n° 16 [m³ 2 835.00] 
a detrarre quanto già portato per cantierizzazione 
Vedi voce n° 7 [m³ 120.00]</t>
    </r>
  </si>
  <si>
    <t>A.02.002.b</t>
  </si>
  <si>
    <r>
      <rPr>
        <sz val="10"/>
        <color rgb="FFFFC000"/>
        <rFont val="Times New Roman"/>
        <family val="1"/>
      </rPr>
      <t>COMPATTAZIONE DEL PIANO DI POSA NEI TRATTI IN TRINCEA</t>
    </r>
    <r>
      <rPr>
        <sz val="10"/>
        <color rgb="FF000000"/>
        <rFont val="Times New Roman"/>
        <family val="1"/>
      </rPr>
      <t xml:space="preserve">
</t>
    </r>
    <r>
      <rPr>
        <sz val="10"/>
        <color rgb="FFFFC000"/>
        <rFont val="Times New Roman"/>
        <family val="1"/>
      </rPr>
      <t>- SU TERRENTI APPARTENENTI AI GRUPPI A.4, A.2-6, A.2-7, A.5</t>
    </r>
    <r>
      <rPr>
        <sz val="10"/>
        <color rgb="FF000000"/>
        <rFont val="Times New Roman"/>
        <family val="1"/>
      </rPr>
      <t xml:space="preserve">
Della fondazione stradale (sottofondo) nei tratti in trincea per la profondità e le modalità prescritte dalle Norme Tecniche, fino a raggiungere in ogni punto un valore della densità non minore del 95% di quella massima della prova AASHO modificata, ed un valore del modulo di compressibilità ma non minore di 50 N/mmq, compresi gli eventuali inumidimenti od essiccamenti necessari. 
</t>
    </r>
    <r>
      <rPr>
        <sz val="10"/>
        <color rgb="FFFF0000"/>
        <rFont val="Times New Roman"/>
        <family val="1"/>
      </rPr>
      <t>Elaborato progettuale di intervento - EG.ARCH.01
Per viabilità di cantiere.</t>
    </r>
  </si>
  <si>
    <t>mq</t>
  </si>
  <si>
    <t>A.02.003.c</t>
  </si>
  <si>
    <r>
      <rPr>
        <sz val="10"/>
        <color rgb="FFFFC000"/>
        <rFont val="Times New Roman"/>
        <family val="1"/>
      </rPr>
      <t>FORNITURA MATERIALI PER RILEVATI DA CAVE CON DISTANZA FINO A 5KM</t>
    </r>
    <r>
      <rPr>
        <sz val="10"/>
        <color rgb="FF000000"/>
        <rFont val="Times New Roman"/>
        <family val="1"/>
      </rPr>
      <t xml:space="preserve">
</t>
    </r>
    <r>
      <rPr>
        <sz val="10"/>
        <color rgb="FFFFC000"/>
        <rFont val="Times New Roman"/>
        <family val="1"/>
      </rPr>
      <t>- AREA SUD. NA, PZ, CB, BA, CZ, CA, PA.</t>
    </r>
    <r>
      <rPr>
        <sz val="10"/>
        <color rgb="FF000000"/>
        <rFont val="Times New Roman"/>
        <family val="1"/>
      </rPr>
      <t xml:space="preserve">
Fornitura in cantiere di materiali per la formazione di rilevati o per riempimentidi cavi o per precariche, tutti provenienti da cave di prestito, appartenenti ai gruppi A.1, A.2-4, A.2-5, A.3; compresa la cavatura, il carico, il trasporto e lo scarico del materiale e tutti gli altri oneri indicati nelle norme tecniche. 
</t>
    </r>
    <r>
      <rPr>
        <sz val="10"/>
        <color rgb="FFFF0000"/>
        <rFont val="Times New Roman"/>
        <family val="1"/>
      </rPr>
      <t>Elaborato progettuale di intervento - EG.ARCH.01
Strato a protezione per infissione palancole.</t>
    </r>
  </si>
  <si>
    <r>
      <rPr>
        <sz val="10"/>
        <color rgb="FFFFC000"/>
        <rFont val="Times New Roman"/>
        <family val="1"/>
      </rPr>
      <t>FORNITURA MATERIALI PER RILEVATI DA CAVE CON DISTANZA FINO A 5KM</t>
    </r>
    <r>
      <rPr>
        <sz val="10"/>
        <color rgb="FF000000"/>
        <rFont val="Times New Roman"/>
        <family val="1"/>
      </rPr>
      <t xml:space="preserve">
</t>
    </r>
    <r>
      <rPr>
        <sz val="10"/>
        <color rgb="FFFFC000"/>
        <rFont val="Times New Roman"/>
        <family val="1"/>
      </rPr>
      <t xml:space="preserve">- AREA SUD. NA, PZ, CB, BA, CZ, CA, PA </t>
    </r>
    <r>
      <rPr>
        <sz val="10"/>
        <color rgb="FF000000"/>
        <rFont val="Times New Roman"/>
        <family val="1"/>
      </rPr>
      <t xml:space="preserve">
Fornitura in cantiere di materiali per la formazione di rilevati o per riempimentidi cavi o per precariche, tutti provenienti da cave di prestito, appartenenti ai gruppi A.1, A.2-4, A.2-5, A.3; compresa la cavatura, il carico, il trasporto e lo scarico del materiale e tutti gli altri oneri indicati nelle norme tecniche.
</t>
    </r>
    <r>
      <rPr>
        <sz val="10"/>
        <color rgb="FFFF0000"/>
        <rFont val="Times New Roman"/>
        <family val="1"/>
      </rPr>
      <t>Elaborato progettuale di intervento - EG.ARCH.01 
Per viabilità di cantiere e chiusura rampa precedentemente realizzata per fondo scavo.</t>
    </r>
  </si>
  <si>
    <t>A.02.005</t>
  </si>
  <si>
    <r>
      <rPr>
        <sz val="10"/>
        <color rgb="FFFFC000"/>
        <rFont val="Times New Roman"/>
        <family val="1"/>
      </rPr>
      <t xml:space="preserve">CARICO E SCARICO DI MATERIALE DI PROPRIETA' DELL'AMMINISTRAZIONE </t>
    </r>
    <r>
      <rPr>
        <sz val="10"/>
        <color rgb="FF000000"/>
        <rFont val="Times New Roman"/>
        <family val="1"/>
      </rPr>
      <t xml:space="preserve">
Per ogni metro cubo di materiale proveniente dagli scavi, misurato in banco, depositato in luogo temporaneo diverso da quello di destinazione finale, per reimpiego del materiale o per deposito definitivo, che prevede un'ulteriore operazione di carico su camion, secondo le previsioni di progetto o le disposizioni della direzione lavori per sopravvenute necessità. 
Il trasporto è già compensato nelle voci di scavo sino ai 5 km dal perimetro del lotto o con la relativa voce di elenco, qualora il deposito temporaneo sia oltre i 5 km dal perimetro del lotto. 
</t>
    </r>
    <r>
      <rPr>
        <sz val="10"/>
        <color rgb="FFFF0000"/>
        <rFont val="Times New Roman"/>
        <family val="1"/>
      </rPr>
      <t>Spostamento per avvio delle lavorazioni di scavo. 
Vedi voce n° 7 [m³ 120.00]</t>
    </r>
  </si>
  <si>
    <t>A.02.008</t>
  </si>
  <si>
    <r>
      <rPr>
        <sz val="10"/>
        <color rgb="FFFFC000"/>
        <rFont val="Times New Roman"/>
        <family val="1"/>
      </rPr>
      <t>SISTEMAZIONE DI MATERIALE RIPRESO DA AREE DI DEPOSITO SCAVI</t>
    </r>
    <r>
      <rPr>
        <sz val="10"/>
        <color rgb="FF000000"/>
        <rFont val="Times New Roman"/>
        <family val="1"/>
      </rPr>
      <t xml:space="preserve">
Compreso trasporto ed ogni altro onere per la posa in opera. Compreso e compensato nel prezzo: 
- la predisposizione in aderenza alle impermeabilizzazioni di uno strato di materiale di pezzatura assortita e comunque non superiore a 7 cm; 
- le cautele nella messa in opera del materiale per evitare il danneggiamento delle impermeabilizzazioni; 
- la regolarizzazione superficiale secondo gli schemi di progetto e le disposizioni della D.L.; 
- la disposizione di uno spessore medio di cm 20 di idoneo terreno agrario atto a favorire il successivo inerbimento. 
</t>
    </r>
    <r>
      <rPr>
        <sz val="10"/>
        <color rgb="FFFF0000"/>
        <rFont val="Times New Roman"/>
        <family val="1"/>
      </rPr>
      <t>Posizionamento terreno vegetale per ripristino ambientale a fine lavori.
Vedi voce n° 14 [m³ 120.00]</t>
    </r>
  </si>
  <si>
    <t>B.001.022.a</t>
  </si>
  <si>
    <r>
      <t xml:space="preserve">INFISSIONE ED ESTRAZIONE DI PALANCOLE TIPO LARSSEN
- INFISSIONE - DEL PESO DI 110 - 155 KG/MQ 
Compreso ogni onere di trasporto montaggio e smontaggio in qualunque terreno che lo consenta. 
</t>
    </r>
    <r>
      <rPr>
        <sz val="10"/>
        <color rgb="FFFF0000"/>
        <rFont val="Times New Roman"/>
        <family val="1"/>
      </rPr>
      <t>Elaborato progettuale di intervento - EG.ARCH.01</t>
    </r>
  </si>
  <si>
    <t>B.01.005.a</t>
  </si>
  <si>
    <r>
      <rPr>
        <sz val="10"/>
        <color rgb="FFFFC000"/>
        <rFont val="Times New Roman"/>
        <family val="1"/>
      </rPr>
      <t xml:space="preserve">SOVRAPPREZZO AGLI SCAVI DI FONDAZIONE A SEZIONE OBBLIGATA
PER PROFONDITA' SUPERIORI A M 2,00
</t>
    </r>
    <r>
      <rPr>
        <sz val="10"/>
        <color rgb="FF000000"/>
        <rFont val="Times New Roman"/>
        <family val="1"/>
      </rPr>
      <t xml:space="preserve">Sotto il piano di sbancamento e per ogni 2,00 m o frazioni di 2,00 m superanti la suddetta profondità.
</t>
    </r>
    <r>
      <rPr>
        <sz val="10"/>
        <color rgb="FFFF0000"/>
        <rFont val="Times New Roman"/>
        <family val="1"/>
      </rPr>
      <t>Vedi voce n° 15 [m³ 692.50]</t>
    </r>
  </si>
  <si>
    <r>
      <rPr>
        <sz val="10"/>
        <color rgb="FFFFC000"/>
        <rFont val="Times New Roman"/>
        <family val="1"/>
      </rPr>
      <t xml:space="preserve">SOVRAPPREZZO AGLI SCAVI DI FONDAZIONE A SEZIONE OBBLIGATA
PER PROFONDITA' SUPERIORI A M 2,00
</t>
    </r>
    <r>
      <rPr>
        <sz val="10"/>
        <color rgb="FF000000"/>
        <rFont val="Times New Roman"/>
        <family val="1"/>
      </rPr>
      <t xml:space="preserve">Sotto il piano di sbancamento e per ogni 2,00 m o frazioni di 2,00 m superanti la suddetta profondità.
</t>
    </r>
    <r>
      <rPr>
        <sz val="10"/>
        <color rgb="FFFF0000"/>
        <rFont val="Times New Roman"/>
        <family val="1"/>
      </rPr>
      <t>Vedi voce n° 16 [m³ 2 835.00]</t>
    </r>
  </si>
  <si>
    <t>B.01.021.a</t>
  </si>
  <si>
    <r>
      <rPr>
        <sz val="10"/>
        <color rgb="FFFFC000"/>
        <rFont val="Times New Roman"/>
        <family val="1"/>
      </rPr>
      <t>NOLEGGIO DI PALANCOLE METALLICHE TIPO LARSSEN</t>
    </r>
    <r>
      <rPr>
        <sz val="10"/>
        <color rgb="FF000000"/>
        <rFont val="Times New Roman"/>
        <family val="1"/>
      </rPr>
      <t xml:space="preserve">
- PER OGNI MQ E PER SETTIMANA.
</t>
    </r>
    <r>
      <rPr>
        <sz val="10"/>
        <color rgb="FFFFC000"/>
        <rFont val="Times New Roman"/>
        <family val="1"/>
      </rPr>
      <t>- DEL PESO DI 110 - 155 KG/MQ</t>
    </r>
    <r>
      <rPr>
        <sz val="10"/>
        <color rgb="FF000000"/>
        <rFont val="Times New Roman"/>
        <family val="1"/>
      </rPr>
      <t xml:space="preserve">
Pronte per l'uso con conveniente rivestimento di bitume date in cantiere ANAS, compreso trasporto e ritrasporto.
</t>
    </r>
    <r>
      <rPr>
        <sz val="10"/>
        <color rgb="FFFF0000"/>
        <rFont val="Times New Roman"/>
        <family val="1"/>
      </rPr>
      <t>Per tutta la durata prevista. 
Vedi voce n° 19 [m² 338.00]</t>
    </r>
  </si>
  <si>
    <t xml:space="preserve"> mq/sett.</t>
  </si>
  <si>
    <t>B.01.022.e</t>
  </si>
  <si>
    <r>
      <rPr>
        <sz val="10"/>
        <color rgb="FFFFC000"/>
        <rFont val="Times New Roman"/>
        <family val="1"/>
      </rPr>
      <t>INFISSIONE ED ESTRAZIONE DI PALANCOLE TIPO LARSSEN</t>
    </r>
    <r>
      <rPr>
        <sz val="10"/>
        <color rgb="FF000000"/>
        <rFont val="Times New Roman"/>
        <family val="1"/>
      </rPr>
      <t xml:space="preserve">
</t>
    </r>
    <r>
      <rPr>
        <sz val="10"/>
        <color rgb="FFFFC000"/>
        <rFont val="Times New Roman"/>
        <family val="1"/>
      </rPr>
      <t>-ESTRAZIONE DEL PESO DI 110 - 155 KG/MQ</t>
    </r>
    <r>
      <rPr>
        <sz val="10"/>
        <color rgb="FF000000"/>
        <rFont val="Times New Roman"/>
        <family val="1"/>
      </rPr>
      <t xml:space="preserve">
Compreso ogni onere di trasporto montaggio e smontaggio in qualunque terreno che lo consenta.
</t>
    </r>
    <r>
      <rPr>
        <sz val="10"/>
        <color rgb="FFFF0000"/>
        <rFont val="Times New Roman"/>
        <family val="1"/>
      </rPr>
      <t>Vedi voce n°19 [m² 338.00]</t>
    </r>
  </si>
  <si>
    <t>E.11.01b</t>
  </si>
  <si>
    <r>
      <t xml:space="preserve">Strato separatore costituito da foglio in polietilene, posato a secco a protezione del manto impermeabile prima dell'esecuzione del massetto:
spessore 0,3 mm. 
</t>
    </r>
    <r>
      <rPr>
        <sz val="10"/>
        <color rgb="FFFF0000"/>
        <rFont val="Times New Roman"/>
        <family val="1"/>
      </rPr>
      <t>Elaborato progettuale di intervento - EG.ARCH.01
A protezione dell'area interessata.</t>
    </r>
  </si>
  <si>
    <t>E.002.082</t>
  </si>
  <si>
    <r>
      <t xml:space="preserve">Smontaggio di recinzioni in pannelli grigliati compreso smuratura delle grappe e rimozione della bulloneria di collegamento ed eventuale taglio a sezione degli elementi. </t>
    </r>
    <r>
      <rPr>
        <sz val="10"/>
        <color rgb="FFFF0000"/>
        <rFont val="Times New Roman"/>
        <family val="1"/>
      </rPr>
      <t>Elaborato progettuale di intervento - EG.ARCH.01 per sbarra esistente per pali di pubblica illuminazione da rimuovere - ulteriori trovanti e staffe per pali di pubblica illuminazione da reinstallare.</t>
    </r>
  </si>
  <si>
    <t>E.01.030.d</t>
  </si>
  <si>
    <r>
      <rPr>
        <sz val="10"/>
        <color rgb="FFFFC000"/>
        <rFont val="Times New Roman"/>
        <family val="1"/>
      </rPr>
      <t>FORNITURA E STESA DI TELI DI GEOTESSILE CON FUNZIONE DI SEPARAZIONE E FILTRAZIONE
- RESISTENZA A TRAZIONE(*) UNI EN ISO 10319 (kN/m)&gt;35 (kN/m)</t>
    </r>
    <r>
      <rPr>
        <sz val="10"/>
        <color rgb="FF000000"/>
        <rFont val="Times New Roman"/>
        <family val="1"/>
      </rPr>
      <t xml:space="preserve">
Fornitura e stesa (compresi ogni onere e spese) di geotessile a marchiatura CE costituito al 100% di fibre di prima scelta resistenti all'invecchiamento da UV e immarcescibili, a struttura isotropa (non tessuti) con funzione di separazione, filtrazione dei piani di posa dei rilevati o in opere in terra, (escluso l'utilizzo nella realizzazione di manufatti in terra rinforzara e muri verdi), mediante l'inserimento alla base o in strati intermedi di geotessili, nella direzione di sforzo prevalente.</t>
    </r>
    <r>
      <rPr>
        <sz val="10"/>
        <color rgb="FFFFC000"/>
        <rFont val="Times New Roman"/>
        <family val="1"/>
      </rPr>
      <t xml:space="preserve">
</t>
    </r>
    <r>
      <rPr>
        <sz val="10"/>
        <color rgb="FF000000"/>
        <rFont val="Times New Roman"/>
        <family val="1"/>
      </rPr>
      <t xml:space="preserve">ALLUNGAMENTO AL CARICO MAX(*) UNI EN ISO 10319 &gt;40 (%)
JSEC UNI EN ISO 10319(*) &gt;30 (kN/m)
Apertura caratteristica pori UNI EN ISO 12956 &lt;0,13 mm
Cone drope test UNI EN ISO 13433 &lt;13 mm
(*) valore minimo tra le due direzioni ortogonali e Jsec al 5% di deformazione.
</t>
    </r>
    <r>
      <rPr>
        <sz val="10"/>
        <color rgb="FFFF0000"/>
        <rFont val="Times New Roman"/>
        <family val="1"/>
      </rPr>
      <t>Elaborato progettuale di intervento - EG.ARCH.01 preparazione area di cantiere per posa terreno vegetale per messa in quotaarea di lavoro per palancole</t>
    </r>
  </si>
  <si>
    <t>E.08.001.b</t>
  </si>
  <si>
    <r>
      <rPr>
        <sz val="10"/>
        <color rgb="FFFFC000"/>
        <rFont val="Times New Roman"/>
        <family val="1"/>
      </rPr>
      <t>ANALISI CHIMICHE PER ATTRIBUZIONE CODICE CER
-TEST DI CESSIONE</t>
    </r>
    <r>
      <rPr>
        <sz val="10"/>
        <color rgb="FF000000"/>
        <rFont val="Times New Roman"/>
        <family val="1"/>
      </rPr>
      <t xml:space="preserve">
Analisi chimiche necessarie alla caratterizzazione, ai sensi della normativa vigente in materia, dei materiali da scavo e/o rifiuti (anche liquidi), compresa la attribuzione del codice CER e l'indicazione delle modalità di smaltimento/recupero, per ciascun campione.
Per il conferimento in discarica (D.M. 27/09/10) e in impianto di recupero (Decreto 05/04/2006 n. 186).
Per rifiuti solidi.
</t>
    </r>
    <r>
      <rPr>
        <sz val="10"/>
        <color rgb="FFFF0000"/>
        <rFont val="Times New Roman"/>
        <family val="1"/>
      </rPr>
      <t>da fare per ogni cassone da avviare a smaltimento/recupero *(par.ug.=30*3)</t>
    </r>
  </si>
  <si>
    <t>E.08.005.17.02.04</t>
  </si>
  <si>
    <r>
      <rPr>
        <sz val="10"/>
        <color rgb="FFFFC000"/>
        <rFont val="Times New Roman"/>
        <family val="1"/>
      </rPr>
      <t>CONFERIMENTO A DISCARICA AUTORIZZATA E/O AD IMPIANTO DI RECUPERO DI MATERIALI
- CODICI CER CLASSE 17: RIDIUTI DELLE OPERAZIONI DI COSTRUZIONE E DEMOLIZIONE
- COD CER 17.02.04 - VETRO, PLASTICA E LEGNO CONTENENTI SOSTANZE EPERICOLOSE O DA ESSE CONTAMINATI</t>
    </r>
    <r>
      <rPr>
        <sz val="10"/>
        <color rgb="FF000000"/>
        <rFont val="Times New Roman"/>
        <family val="1"/>
      </rPr>
      <t xml:space="preserve">
Provenienti dalle attività di costruzione e demolizione.
Lo smaltimento dovrà essere certificato dai seguenti documenti:
- formulario di identificazione rifiuti;
- certificato di avvenuto smaltimento.
Compilati in ogni sua parte, che saranno consegnati alla D.L. per la contabilizzazione.
Compreso il terreno proveniente da siti contaminati.
</t>
    </r>
    <r>
      <rPr>
        <sz val="10"/>
        <color rgb="FFFF0000"/>
        <rFont val="Times New Roman"/>
        <family val="1"/>
      </rPr>
      <t>per smaltimenti polietilene esistente ed utilizzato a protezione per smaltimenti esistente ed utilizzato a protezione TNT</t>
    </r>
  </si>
  <si>
    <t>t</t>
  </si>
  <si>
    <t>E.08.005.17.05.03</t>
  </si>
  <si>
    <r>
      <t xml:space="preserve">CONFERIMENTO A DISCARICA AUTORIZZATA E/O AD IMPIANTO DI RECUPERO DI MATERIALI
- CODICI CER CLASSE 17: RIFIUTI DELLE OPERAZIONI DI COSTRUZIONE  E DEMOLIZIONE 
- COD CER 17 05 03 - TERRA E ROCCE, CONTENENTI SOSTANZE PERICOLOSE
Provenienti dalle attività di costruzione e demolizione. Lo smaltimento dovrà essere certificato dai seguenti documenti:
- formulario di identificazione rifiuti;
- certificato di avvenuto smaltimento.
Compilati in ogni sua parte, che saranno consegnati alla D.L. per la contabilizzazione. 
Compreso il terreno proveniente da siticontaminati.
</t>
    </r>
    <r>
      <rPr>
        <sz val="10"/>
        <color rgb="FFFF0000"/>
        <rFont val="Times New Roman"/>
        <family val="1"/>
      </rPr>
      <t>Vedi voce n° 15 [m³ 692.50]</t>
    </r>
  </si>
  <si>
    <t>E.08.005.17.05.04</t>
  </si>
  <si>
    <r>
      <rPr>
        <sz val="10"/>
        <color rgb="FFFFC000"/>
        <rFont val="Times New Roman"/>
        <family val="1"/>
      </rPr>
      <t>CONFERIMENTO A DISCARICA AUTORIZZATA E/O AD IMPIANTO DI RECUPERO MATERIALI
- CODICI CER CLASSE 17: RIFIUTI DELLE OPERAZIONI DI COSTRUZIONE E DEMOLIZIONE.
- COD CER 17 05 - TERRA (COMPRESO IL TERRENO PROVENIENTE DA SITI CONTAMINATI), ROCCE E FANGHI DI DRAGAGGIO.
- COD CER 17 05 04 - TERRA E ROCCE DIVERSE DA QUELLE DI CUI ALLA VOCE "17 05 03".</t>
    </r>
    <r>
      <rPr>
        <sz val="10"/>
        <rFont val="Arial"/>
        <family val="2"/>
      </rPr>
      <t xml:space="preserve">
Provenienti dalle attività di costruzione e demolizione.
Lo smaltimento dovrà essere certificato dai seguenti documenti:
- formulario di identificazione rifiuti;
- certificato di avvenuto smaltimento.
Compilati in ogni sua parte, che saranno consegnati alla D.L. per la contabilizzazione.
Compreso il terreno proveniente da siti contaminati.
</t>
    </r>
    <r>
      <rPr>
        <sz val="10"/>
        <color rgb="FFFF0000"/>
        <rFont val="Times New Roman"/>
        <family val="1"/>
      </rPr>
      <t>Materiale di scavo per viabilità di cantiere e rampa Vedi voce n° 10 [m³ 335.00]terreno scavato in ampliamento per scarpate Vedi voce n° 16 [m³ 2 835.00]</t>
    </r>
  </si>
  <si>
    <t>F.04.022</t>
  </si>
  <si>
    <r>
      <rPr>
        <sz val="10"/>
        <color rgb="FFFFC000"/>
        <rFont val="Times New Roman"/>
        <family val="1"/>
      </rPr>
      <t>PULIZIA DI PERTINENZE STRADALI DALLA VEGETAZIONE ARBUSTIVA</t>
    </r>
    <r>
      <rPr>
        <sz val="10"/>
        <rFont val="Arial"/>
        <family val="2"/>
      </rPr>
      <t xml:space="preserve">
Eseguita con idonee attrezzature quali cippatori e motoseghe, per diametri arbustivi fino a 25 cm, compresa la cippatura del frascame, il suo accumulo, gli oneri e le spese per il carico, il trasporto, lo scarico e il conferimento a discarica autorizzata del materiale di risulta e la pulizia del piano viabile,compreso il sezionamento ed accumulo in aree indicate dalla D.L. delmateriale legnoso utilizzabile, il tutto in modo da ottenere un'area perfettamente pulita e sgombra da qualsiasi vegetazione, anche in presenza di traffico.
Per ogni mq.
</t>
    </r>
    <r>
      <rPr>
        <sz val="10"/>
        <color rgb="FFFF0000"/>
        <rFont val="Times New Roman"/>
        <family val="1"/>
      </rPr>
      <t>Elaborato progettuale di intervento - EG.ARCH.01 pulizia area di ineteresse-viabilità da realizzare e zona limitrofa</t>
    </r>
  </si>
  <si>
    <t xml:space="preserve"> m²</t>
  </si>
  <si>
    <t>F.04.055.1.d</t>
  </si>
  <si>
    <r>
      <rPr>
        <sz val="10"/>
        <color rgb="FFFFC000"/>
        <rFont val="Times New Roman"/>
        <family val="1"/>
      </rPr>
      <t>ABBATTIMENTO DI ALBERATURE DI QUALSIASI ESSENZA
- DI CIRCONFERENZA OLTRE 250 CM FINO A 440 CM
- SU SCARPATA STRADALE</t>
    </r>
    <r>
      <rPr>
        <sz val="10"/>
        <color rgb="FF000000"/>
        <rFont val="Times New Roman"/>
        <family val="1"/>
      </rPr>
      <t xml:space="preserve">
Previo taglio dei rami all'imbracatura e successivo depezzamento a terra dei rami stessi, l'onere dell'allontanamento di tutto il materiale di risulta, taglio del tronco a cm 10 al disotto del colletto del tronco stesso e successivo depezzamento secondo la lunghezza richiesta dalla D.L., con materiale di risulta che resta di proprietà dell'Impresa.
La circonferenza del fusto degli alberi va misurata ad una altezza di m 1,30 dal piano di campagna.
Per circonferenze fino a 35 cm si utilizzano i prezzi delle relative voci di elenco.
- per un minimo di 5 piante.
Compreso inoltre ogni altro onere e magistero necessario per dare il lavoro finito a perfetta regola, anche in presenza di traffico.
Compresa la pulizia del piano viabile.
</t>
    </r>
    <r>
      <rPr>
        <sz val="10"/>
        <color rgb="FFFF0000"/>
        <rFont val="Times New Roman"/>
        <family val="1"/>
      </rPr>
      <t>Elaborato progettuale di intervento - EG.ARCH.01 alberi esistenti</t>
    </r>
  </si>
  <si>
    <t>P.01.002.c</t>
  </si>
  <si>
    <r>
      <rPr>
        <sz val="10"/>
        <color rgb="FFFFC000"/>
        <rFont val="Times New Roman"/>
        <family val="1"/>
      </rPr>
      <t>POZZETTO REALIZZATO IN CEMENTO
- DIM. INT. 50X50 CM ED ALTEZZA COMPRESA 45-60 CM - CARRABILE</t>
    </r>
    <r>
      <rPr>
        <sz val="10"/>
        <rFont val="Arial"/>
        <family val="2"/>
      </rPr>
      <t xml:space="preserve">
Conforme alle norma UNI EN 1917.
Fornitura e posa in opera di pozzetto completo degli oneri necessari all'alloggiamento, lo scavo, il rinfianco delle tubazioni con materiale arido, il carico, il trasporto e lo scarico a rifiuto dei materiali di risulta fino a qualsiasi distanza.
È compreso quanto altro occorre per dare l'opera finita ad eccezione del chiusino/coperchio da pagarsi con le relative voci di elenco.
</t>
    </r>
    <r>
      <rPr>
        <sz val="10"/>
        <color rgb="FFFF0000"/>
        <rFont val="Times New Roman"/>
        <family val="1"/>
      </rPr>
      <t>Elaborato progettuale di intervento - EG.ARCH.02 palo pubblica</t>
    </r>
  </si>
  <si>
    <t>P.020.014</t>
  </si>
  <si>
    <r>
      <t xml:space="preserve">MORSETTERIA TIPO ASOLA DA PALO 
Installata sulla finestrella del palo completa di fusibili. Compresa fornitura e posa in opera.
</t>
    </r>
    <r>
      <rPr>
        <sz val="10"/>
        <color rgb="FFFF0000"/>
        <rFont val="Times New Roman"/>
        <family val="1"/>
      </rPr>
      <t>Elaborato progettuale di intervento - EG.ARCH.02 per collegamento</t>
    </r>
  </si>
  <si>
    <t>P.020.015</t>
  </si>
  <si>
    <r>
      <t xml:space="preserve">RIMOZIONE DI PALI IN ACCIAIO 
Compreso ogni onere per la demolizione eventuale taglio con fiamma ossidrica del blocco di fondazione in modo da recuperare integro il palo stesso, nonché ogni onere per carico, trasporto e scarico dei pali ai depositi ANAS.
</t>
    </r>
    <r>
      <rPr>
        <sz val="10"/>
        <color rgb="FFFF0000"/>
        <rFont val="Times New Roman"/>
        <family val="1"/>
      </rPr>
      <t>Elaborato progettuale di intervento - EG.ARCH.02</t>
    </r>
  </si>
  <si>
    <t>P.020.016</t>
  </si>
  <si>
    <r>
      <t xml:space="preserve">RIMOZIONE DI ARMATURA COMPRESI GLI ACCESSORI ELETTRICI
</t>
    </r>
    <r>
      <rPr>
        <sz val="10"/>
        <color rgb="FFFF0000"/>
        <rFont val="Times New Roman"/>
        <family val="1"/>
      </rPr>
      <t>Elaborato progettuale di intervento - EG.ARCH.02</t>
    </r>
  </si>
  <si>
    <t xml:space="preserve">P.020.020.001
(P.20.020.1)
</t>
  </si>
  <si>
    <r>
      <t xml:space="preserve">MUFFOLA DI DERIVAZIONE STAGNA 
Previo rivestimento butilico e nastro auto agglomerante. Compresa fornitura e posa in opera.
</t>
    </r>
    <r>
      <rPr>
        <sz val="10"/>
        <color rgb="FFFF0000"/>
        <rFont val="Times New Roman"/>
        <family val="1"/>
      </rPr>
      <t>Elaborato progettuale di intervento - EG.ARCH.02 per collegamenti</t>
    </r>
  </si>
  <si>
    <t>P.03.005.35</t>
  </si>
  <si>
    <r>
      <rPr>
        <sz val="10"/>
        <color rgb="FFFFC000"/>
        <rFont val="Times New Roman"/>
        <family val="1"/>
      </rPr>
      <t>CAVO ELETTRICO IN RAME A DOPPIO ISOLAMENTO - DI TIPO FG16R16 0.6/1 KV - FG16OR16 0.6/1 KV
- FORM X SEZ 4 X 10 mmq</t>
    </r>
    <r>
      <rPr>
        <sz val="10"/>
        <rFont val="Arial"/>
        <family val="2"/>
      </rPr>
      <t xml:space="preserve">
Marcato CE ai sensi della EN 50575 con classe di prestazione ai sensi della CEI UNEL 35016 Cca - s3, d1, a3.
Fornitura e posa in opera di cavo, isolamento in HEPR di qualità G16 econduttore a corda flessibile di rame ricotto:
- tensione Nominale Uo/U: 0,6/1KV;
- tensione massima Um: 1200V;
- temperatura massima di esercizio:+90°C;
- temperatura massima di corto circuito:+250°C per sino a 240°C;
- temperatura massima di corto circuito 220°C per sezioni oltre 240°C;
- guaina di qualità R16.
Posto in opera entro tubazioni e/o canalizzazioni predisposte, completo dicapicorda, terminazioni, siglature, morsettiere di collegamento nelle variescatole di derivazione e quant'altro necessario per l'installazione ed il collegamento a regola d'arte.
</t>
    </r>
    <r>
      <rPr>
        <sz val="10"/>
        <color rgb="FFFF0000"/>
        <rFont val="Times New Roman"/>
        <family val="1"/>
      </rPr>
      <t>Elaborato progettuale di intervento - EG.ARCH.02 dorsale impianto</t>
    </r>
  </si>
  <si>
    <t>P.03.040.1.d</t>
  </si>
  <si>
    <r>
      <rPr>
        <sz val="10"/>
        <color rgb="FFFFC000"/>
        <rFont val="Times New Roman"/>
        <family val="1"/>
      </rPr>
      <t>CORDA IN RAME NUDO, IN OPERA COMPLETA DI MORSETTI E CAPICORDA</t>
    </r>
    <r>
      <rPr>
        <sz val="10"/>
        <color rgb="FF000000"/>
        <rFont val="Times New Roman"/>
        <family val="1"/>
      </rPr>
      <t xml:space="preserve">
</t>
    </r>
    <r>
      <rPr>
        <sz val="10"/>
        <color rgb="FFFFC000"/>
        <rFont val="Times New Roman"/>
        <family val="1"/>
      </rPr>
      <t xml:space="preserve">-POSATA SU PASSERELLA, TUBAZIONE PROTETTIVA O CUNICOLO
- SEZIONE NOMINALE 6 mmq
</t>
    </r>
    <r>
      <rPr>
        <sz val="10"/>
        <rFont val="Times New Roman"/>
        <family val="1"/>
      </rPr>
      <t>Compresa fornitura e posa in opera.</t>
    </r>
    <r>
      <rPr>
        <sz val="10"/>
        <color rgb="FFFFC000"/>
        <rFont val="Times New Roman"/>
        <family val="1"/>
      </rPr>
      <t xml:space="preserve">
</t>
    </r>
    <r>
      <rPr>
        <sz val="10"/>
        <color rgb="FFFF0000"/>
        <rFont val="Times New Roman"/>
        <family val="1"/>
      </rPr>
      <t>Elaborato progettuale di intervento - EG.ARCH.02 per ripristino palo di pubblica</t>
    </r>
  </si>
  <si>
    <t>P.03.060.1.a</t>
  </si>
  <si>
    <r>
      <rPr>
        <sz val="10"/>
        <color rgb="FFFFC000"/>
        <rFont val="Times New Roman"/>
        <family val="1"/>
      </rPr>
      <t>DISPERSORE
- A CROCE IN PROFILATO DI ACCIAIO ZINCATO A CALDO
- LUNGHEZZA 1,50 M</t>
    </r>
    <r>
      <rPr>
        <sz val="10"/>
        <color rgb="FF000000"/>
        <rFont val="Times New Roman"/>
        <family val="1"/>
      </rPr>
      <t xml:space="preserve">
Compreso di fornitura e posa in opera.
In accordo alle norme CEI 7-6.
Munito di bandierina con 2 fori diametro 13 mm per allacciamento conduttori tondi e bandelle alloggiato in pozzetto di materiale plastico.
</t>
    </r>
    <r>
      <rPr>
        <sz val="10"/>
        <color rgb="FFFF0000"/>
        <rFont val="Times New Roman"/>
        <family val="1"/>
      </rPr>
      <t>Elaborato progettuale di intervento - EG.ARCH.02 palo</t>
    </r>
  </si>
  <si>
    <t>P.07.010.c</t>
  </si>
  <si>
    <r>
      <rPr>
        <sz val="10"/>
        <color rgb="FFFFC000"/>
        <rFont val="Times New Roman"/>
        <family val="1"/>
      </rPr>
      <t>TUBO IN POLIETILENE A DOPPIA PARETE
- DIAMETRO 63 MM</t>
    </r>
    <r>
      <rPr>
        <sz val="10"/>
        <color rgb="FF000000"/>
        <rFont val="Times New Roman"/>
        <family val="1"/>
      </rPr>
      <t xml:space="preserve">
Conforme CEI EN 61386
Per cavidotto e per la protezione dei cavi elettrici interrati.
Con marchio IMQ.
Compresa fornitura e posa in opera.
</t>
    </r>
    <r>
      <rPr>
        <sz val="10"/>
        <color rgb="FFFF0000"/>
        <rFont val="Times New Roman"/>
        <family val="1"/>
      </rPr>
      <t>Elaborato progettuale di intervento - EG.ARCH.02 per collegamento provvisorio della linea esistente</t>
    </r>
  </si>
  <si>
    <t>P.07.010.e</t>
  </si>
  <si>
    <r>
      <rPr>
        <sz val="10"/>
        <color rgb="FFFFC000"/>
        <rFont val="Times New Roman"/>
        <family val="1"/>
      </rPr>
      <t>TUBO IN POLIETILENE A DOPPIA PARETE
- DIAMETRO 80 MM</t>
    </r>
    <r>
      <rPr>
        <sz val="10"/>
        <color rgb="FF000000"/>
        <rFont val="Times New Roman"/>
        <family val="1"/>
      </rPr>
      <t xml:space="preserve">
Conforme CEI EN 61386
Per cavidotto e per la protezione dei cavi elettrici interrati.
Con marchio IMQ.
Compresa fornitura e posa in opera.
</t>
    </r>
    <r>
      <rPr>
        <sz val="10"/>
        <color rgb="FFFF0000"/>
        <rFont val="Times New Roman"/>
        <family val="1"/>
      </rPr>
      <t>Elaborato progettuale di intervento - EG.ARCH.02 per ripristino palo di pubblica illuminazione doppio cavidotto</t>
    </r>
  </si>
  <si>
    <r>
      <t xml:space="preserve">Totale
</t>
    </r>
    <r>
      <rPr>
        <i/>
        <sz val="10"/>
        <color rgb="FF002060"/>
        <rFont val="Century Schoolbook"/>
        <family val="1"/>
      </rPr>
      <t>(Hx€/h)</t>
    </r>
  </si>
  <si>
    <t>COSTO TOTALE MANODOPERA OPERATORI MEZZI D'OPERA ED ATTREZZATURE</t>
  </si>
  <si>
    <t>(1c)</t>
  </si>
  <si>
    <t>(1b)</t>
  </si>
  <si>
    <t>(T1)</t>
  </si>
  <si>
    <t>(T2)</t>
  </si>
  <si>
    <t>(T3)</t>
  </si>
  <si>
    <t>(T1+T2+T3)</t>
  </si>
  <si>
    <r>
      <rPr>
        <b/>
        <sz val="10"/>
        <color rgb="FF002060"/>
        <rFont val="Century Schoolbook"/>
        <family val="1"/>
      </rPr>
      <t xml:space="preserve">COSTO TOTALE MANODOPERA MANUTENZIONE ORDINARIA E STRAORDINARIA </t>
    </r>
    <r>
      <rPr>
        <b/>
        <sz val="9"/>
        <color rgb="FF002060"/>
        <rFont val="Century Schoolbook"/>
        <family val="1"/>
      </rPr>
      <t xml:space="preserve">
</t>
    </r>
    <r>
      <rPr>
        <sz val="9"/>
        <color indexed="56"/>
        <rFont val="Century Schoolbook"/>
        <family val="1"/>
      </rPr>
      <t xml:space="preserve">(la valutazione complessiva sarà effettuata dal Concorrente in funzione delle proprie previsioni come riportato nelle sottoanalisi dei mezzi) </t>
    </r>
  </si>
  <si>
    <t>(1a)</t>
  </si>
  <si>
    <t>IMPORTO TOTALE OPERAI</t>
  </si>
  <si>
    <r>
      <t xml:space="preserve">COSTO COMPLESSIVO DELLA MANODOPERA RIFERITO  
</t>
    </r>
    <r>
      <rPr>
        <sz val="9"/>
        <color rgb="FF002060"/>
        <rFont val="Century Schoolbook"/>
        <family val="1"/>
      </rPr>
      <t>(dovrà contenere la stima dei costi per tutti gli elementi riferiti agli operai, agli operatori, ed maestranze per manutenzioni, etc)</t>
    </r>
  </si>
  <si>
    <r>
      <t xml:space="preserve">TOTALE DEI COSTI RELATIVI ALLA MANODOPERA NON SOGGETTI A RIBASSO
</t>
    </r>
    <r>
      <rPr>
        <sz val="9"/>
        <color rgb="FF002060"/>
        <rFont val="Century Schoolbook"/>
        <family val="1"/>
      </rPr>
      <t>(valore riportato/da riportare nel documento VOA_W_01_LISTA_CATEGORIE_DI_LAVORO)</t>
    </r>
  </si>
  <si>
    <t>COSTO COMPLESSIVO DELLA MANODOPERA RIFERITA ALLE ANALISI PREZZI (1a+1b+1c)</t>
  </si>
  <si>
    <r>
      <rPr>
        <b/>
        <sz val="10"/>
        <color rgb="FF002060"/>
        <rFont val="Century Schoolbook"/>
        <family val="1"/>
      </rPr>
      <t>STIMA COSTO DELLA MANODOPERA NELL'AMBITO DEI COSTI INDIRETTI OVVERO SPESE GENERALI</t>
    </r>
    <r>
      <rPr>
        <b/>
        <sz val="9"/>
        <color rgb="FF002060"/>
        <rFont val="Century Schoolbook"/>
        <family val="1"/>
      </rPr>
      <t xml:space="preserve">
</t>
    </r>
    <r>
      <rPr>
        <sz val="9"/>
        <color rgb="FF002060"/>
        <rFont val="Century Schoolbook"/>
        <family val="1"/>
      </rPr>
      <t>(dovrà contenere l'eventuale previsione di manodopera che il Concorrente includerà nell'ambito delle spese generali di cantiere)</t>
    </r>
  </si>
  <si>
    <r>
      <t xml:space="preserve">OGGETTO: </t>
    </r>
    <r>
      <rPr>
        <b/>
        <sz val="11"/>
        <color rgb="FFFF0000"/>
        <rFont val="Century Schoolbook"/>
        <family val="1"/>
      </rPr>
      <t xml:space="preserve">Lavori </t>
    </r>
    <r>
      <rPr>
        <b/>
        <i/>
        <sz val="11"/>
        <color rgb="FFFF0000"/>
        <rFont val="Century Schoolbook"/>
        <family val="1"/>
      </rPr>
      <t xml:space="preserve">….... </t>
    </r>
    <r>
      <rPr>
        <i/>
        <sz val="11"/>
        <color rgb="FFFF0000"/>
        <rFont val="Century Schoolbook"/>
        <family val="1"/>
      </rPr>
      <t>[da completare a cura del RUP/Buyer]</t>
    </r>
  </si>
  <si>
    <t>MANODOPERA OPERATORI MEZZI D'OPERA ED ATTREZZATURE</t>
  </si>
  <si>
    <t>MANODOPERA SQUADRE</t>
  </si>
  <si>
    <r>
      <t>autostrade//</t>
    </r>
    <r>
      <rPr>
        <i/>
        <sz val="16"/>
        <color rgb="FF002060"/>
        <rFont val="Arial Narrow"/>
        <family val="2"/>
      </rPr>
      <t>per l'italia s.p.a.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</si>
</sst>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quot;€&quot;\ * #,##0.00_-;\-&quot;€&quot;\ * #,##0.00_-;_-&quot;€&quot;\ * &quot;-&quot;??_-;_-@_-"/>
    <numFmt numFmtId="165" formatCode="_-* #,##0.000_-;\-* #,##0.000_-;_-* &quot;-&quot;??_-;_-@_-"/>
    <numFmt numFmtId="166" formatCode="_-* #,##0_-;\-* #,##0_-;_-* &quot;-&quot;??_-;_-@_-"/>
    <numFmt numFmtId="167" formatCode="_-* #,##0.000_-;\-* #,##0.000_-;_-* &quot;-&quot;???_-;_-@_-"/>
    <numFmt numFmtId="168" formatCode="#,##0.00\ &quot;€&quot;"/>
  </numFmts>
  <fonts count="33" x14ac:knownFonts="1">
    <font>
      <sz val="10"/>
      <name val="Arial"/>
    </font>
    <font>
      <sz val="10"/>
      <name val="Arial"/>
      <family val="2"/>
    </font>
    <font>
      <sz val="8"/>
      <name val="Arial"/>
      <family val="2"/>
    </font>
    <font>
      <sz val="10"/>
      <name val="Arial"/>
      <family val="2"/>
    </font>
    <font>
      <sz val="10"/>
      <name val="Times New Roman"/>
      <family val="1"/>
    </font>
    <font>
      <b/>
      <i/>
      <sz val="10"/>
      <name val="Times New Roman"/>
      <family val="1"/>
    </font>
    <font>
      <sz val="10"/>
      <name val="Arial"/>
      <family val="2"/>
    </font>
    <font>
      <b/>
      <sz val="10"/>
      <name val="Century Schoolbook"/>
      <family val="1"/>
    </font>
    <font>
      <sz val="10"/>
      <name val="Century Schoolbook"/>
      <family val="1"/>
    </font>
    <font>
      <b/>
      <sz val="11"/>
      <name val="Century Schoolbook"/>
      <family val="1"/>
    </font>
    <font>
      <sz val="11"/>
      <name val="Century Schoolbook"/>
      <family val="1"/>
    </font>
    <font>
      <i/>
      <sz val="10"/>
      <color indexed="56"/>
      <name val="Century Schoolbook"/>
      <family val="1"/>
    </font>
    <font>
      <sz val="9"/>
      <color indexed="56"/>
      <name val="Century Schoolbook"/>
      <family val="1"/>
    </font>
    <font>
      <sz val="11"/>
      <color rgb="FF000000"/>
      <name val="Calibri"/>
      <family val="2"/>
    </font>
    <font>
      <sz val="10"/>
      <color theme="0"/>
      <name val="Century Schoolbook"/>
      <family val="1"/>
    </font>
    <font>
      <b/>
      <sz val="10"/>
      <color rgb="FF002060"/>
      <name val="Century Schoolbook"/>
      <family val="1"/>
    </font>
    <font>
      <sz val="10"/>
      <color rgb="FF002060"/>
      <name val="Century Schoolbook"/>
      <family val="1"/>
    </font>
    <font>
      <b/>
      <sz val="11"/>
      <color rgb="FF002060"/>
      <name val="Century Schoolbook"/>
      <family val="1"/>
    </font>
    <font>
      <b/>
      <i/>
      <sz val="16"/>
      <color rgb="FF002060"/>
      <name val="Century Schoolbook"/>
      <family val="1"/>
    </font>
    <font>
      <b/>
      <sz val="11"/>
      <color rgb="FF0B0FB9"/>
      <name val="Century Schoolbook"/>
      <family val="1"/>
    </font>
    <font>
      <b/>
      <sz val="12"/>
      <color rgb="FF002060"/>
      <name val="Century Schoolbook"/>
      <family val="1"/>
    </font>
    <font>
      <sz val="10"/>
      <name val="Times New Roman"/>
      <family val="1"/>
      <charset val="204"/>
    </font>
    <font>
      <sz val="10"/>
      <color rgb="FFFF0000"/>
      <name val="Times New Roman"/>
      <family val="1"/>
    </font>
    <font>
      <sz val="10"/>
      <color rgb="FF000000"/>
      <name val="Times New Roman"/>
      <family val="1"/>
    </font>
    <font>
      <sz val="10"/>
      <color rgb="FFFFC000"/>
      <name val="Times New Roman"/>
      <family val="1"/>
    </font>
    <font>
      <b/>
      <i/>
      <sz val="11"/>
      <color rgb="FFFF0000"/>
      <name val="Century Schoolbook"/>
      <family val="1"/>
    </font>
    <font>
      <b/>
      <sz val="11"/>
      <color rgb="FFFF0000"/>
      <name val="Century Schoolbook"/>
      <family val="1"/>
    </font>
    <font>
      <i/>
      <sz val="11"/>
      <color rgb="FFFF0000"/>
      <name val="Century Schoolbook"/>
      <family val="1"/>
    </font>
    <font>
      <i/>
      <sz val="10"/>
      <color rgb="FF002060"/>
      <name val="Century Schoolbook"/>
      <family val="1"/>
    </font>
    <font>
      <b/>
      <sz val="9"/>
      <color rgb="FF002060"/>
      <name val="Century Schoolbook"/>
      <family val="1"/>
    </font>
    <font>
      <sz val="9"/>
      <color rgb="FF002060"/>
      <name val="Century Schoolbook"/>
      <family val="1"/>
    </font>
    <font>
      <b/>
      <i/>
      <sz val="16"/>
      <color rgb="FF002060"/>
      <name val="Arial Narrow"/>
      <family val="2"/>
    </font>
    <font>
      <i/>
      <sz val="16"/>
      <color rgb="FF002060"/>
      <name val="Arial Narrow"/>
      <family val="2"/>
    </font>
  </fonts>
  <fills count="13">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CCFF66"/>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E7E4D5"/>
        <bgColor indexed="64"/>
      </patternFill>
    </fill>
  </fills>
  <borders count="9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double">
        <color theme="0" tint="-0.499984740745262"/>
      </left>
      <right style="thin">
        <color theme="0" tint="-0.499984740745262"/>
      </right>
      <top style="thin">
        <color theme="0" tint="-0.499984740745262"/>
      </top>
      <bottom style="medium">
        <color theme="0" tint="-0.499984740745262"/>
      </bottom>
      <diagonal/>
    </border>
    <border>
      <left style="double">
        <color theme="0" tint="-0.499984740745262"/>
      </left>
      <right/>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bottom style="medium">
        <color theme="0" tint="-0.499984740745262"/>
      </bottom>
      <diagonal/>
    </border>
    <border>
      <left style="thin">
        <color theme="0" tint="-0.499984740745262"/>
      </left>
      <right style="double">
        <color theme="0" tint="-0.499984740745262"/>
      </right>
      <top/>
      <bottom style="medium">
        <color theme="0" tint="-0.499984740745262"/>
      </bottom>
      <diagonal/>
    </border>
    <border>
      <left style="double">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double">
        <color theme="0" tint="-0.499984740745262"/>
      </left>
      <right style="thin">
        <color theme="0" tint="-0.499984740745262"/>
      </right>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double">
        <color theme="0" tint="-0.499984740745262"/>
      </right>
      <top style="medium">
        <color theme="0" tint="-0.499984740745262"/>
      </top>
      <bottom style="thin">
        <color theme="0" tint="-0.499984740745262"/>
      </bottom>
      <diagonal/>
    </border>
    <border>
      <left/>
      <right style="double">
        <color theme="0" tint="-0.499984740745262"/>
      </right>
      <top style="medium">
        <color theme="0" tint="-0.499984740745262"/>
      </top>
      <bottom style="medium">
        <color theme="0" tint="-0.499984740745262"/>
      </bottom>
      <diagonal/>
    </border>
    <border>
      <left style="thin">
        <color theme="0" tint="-0.499984740745262"/>
      </left>
      <right style="double">
        <color theme="0" tint="-0.499984740745262"/>
      </right>
      <top style="thin">
        <color theme="0" tint="-0.499984740745262"/>
      </top>
      <bottom style="medium">
        <color theme="0" tint="-0.499984740745262"/>
      </bottom>
      <diagonal/>
    </border>
    <border>
      <left/>
      <right style="double">
        <color theme="0" tint="-0.499984740745262"/>
      </right>
      <top/>
      <bottom/>
      <diagonal/>
    </border>
    <border>
      <left style="double">
        <color theme="0" tint="-0.499984740745262"/>
      </left>
      <right/>
      <top style="double">
        <color theme="0" tint="-0.499984740745262"/>
      </top>
      <bottom/>
      <diagonal/>
    </border>
    <border>
      <left/>
      <right/>
      <top style="double">
        <color theme="0" tint="-0.499984740745262"/>
      </top>
      <bottom/>
      <diagonal/>
    </border>
    <border>
      <left/>
      <right style="double">
        <color theme="0" tint="-0.499984740745262"/>
      </right>
      <top style="double">
        <color theme="0" tint="-0.499984740745262"/>
      </top>
      <bottom/>
      <diagonal/>
    </border>
    <border>
      <left style="thin">
        <color theme="0" tint="-0.499984740745262"/>
      </left>
      <right/>
      <top/>
      <bottom/>
      <diagonal/>
    </border>
    <border>
      <left style="thin">
        <color theme="0" tint="-0.499984740745262"/>
      </left>
      <right style="double">
        <color theme="0" tint="-0.499984740745262"/>
      </right>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uble">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double">
        <color theme="0" tint="-0.34998626667073579"/>
      </left>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style="double">
        <color theme="0" tint="-0.34998626667073579"/>
      </bottom>
      <diagonal/>
    </border>
    <border>
      <left style="double">
        <color theme="0" tint="-0.34998626667073579"/>
      </left>
      <right/>
      <top style="medium">
        <color theme="0" tint="-0.34998626667073579"/>
      </top>
      <bottom style="double">
        <color theme="0" tint="-0.34998626667073579"/>
      </bottom>
      <diagonal/>
    </border>
    <border>
      <left/>
      <right/>
      <top style="medium">
        <color theme="0" tint="-0.34998626667073579"/>
      </top>
      <bottom style="double">
        <color theme="0" tint="-0.34998626667073579"/>
      </bottom>
      <diagonal/>
    </border>
    <border>
      <left/>
      <right style="double">
        <color theme="0" tint="-0.34998626667073579"/>
      </right>
      <top style="medium">
        <color theme="0" tint="-0.34998626667073579"/>
      </top>
      <bottom style="double">
        <color theme="0" tint="-0.34998626667073579"/>
      </bottom>
      <diagonal/>
    </border>
    <border>
      <left style="double">
        <color theme="0" tint="-0.499984740745262"/>
      </left>
      <right/>
      <top style="medium">
        <color theme="0" tint="-0.499984740745262"/>
      </top>
      <bottom style="double">
        <color theme="0" tint="-0.499984740745262"/>
      </bottom>
      <diagonal/>
    </border>
    <border>
      <left/>
      <right/>
      <top style="medium">
        <color theme="0" tint="-0.499984740745262"/>
      </top>
      <bottom style="double">
        <color theme="0" tint="-0.499984740745262"/>
      </bottom>
      <diagonal/>
    </border>
    <border>
      <left style="thin">
        <color theme="0" tint="-0.499984740745262"/>
      </left>
      <right/>
      <top style="medium">
        <color theme="0" tint="-0.499984740745262"/>
      </top>
      <bottom style="double">
        <color theme="0" tint="-0.499984740745262"/>
      </bottom>
      <diagonal/>
    </border>
    <border>
      <left/>
      <right style="double">
        <color theme="0" tint="-0.499984740745262"/>
      </right>
      <top style="medium">
        <color theme="0" tint="-0.499984740745262"/>
      </top>
      <bottom style="double">
        <color theme="0" tint="-0.499984740745262"/>
      </bottom>
      <diagonal/>
    </border>
    <border>
      <left style="thin">
        <color theme="0" tint="-0.34998626667073579"/>
      </left>
      <right/>
      <top style="medium">
        <color theme="0" tint="-0.34998626667073579"/>
      </top>
      <bottom style="double">
        <color theme="0" tint="-0.34998626667073579"/>
      </bottom>
      <diagonal/>
    </border>
    <border>
      <left style="thin">
        <color theme="0" tint="-0.34998626667073579"/>
      </left>
      <right/>
      <top style="double">
        <color theme="0" tint="-0.34998626667073579"/>
      </top>
      <bottom style="double">
        <color theme="0" tint="-0.34998626667073579"/>
      </bottom>
      <diagonal/>
    </border>
    <border>
      <left style="double">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double">
        <color theme="0" tint="-0.499984740745262"/>
      </right>
      <top style="medium">
        <color theme="0" tint="-0.499984740745262"/>
      </top>
      <bottom style="hair">
        <color theme="0" tint="-0.499984740745262"/>
      </bottom>
      <diagonal/>
    </border>
    <border>
      <left style="double">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style="hair">
        <color theme="0" tint="-0.499984740745262"/>
      </bottom>
      <diagonal/>
    </border>
    <border>
      <left style="double">
        <color theme="0" tint="-0.499984740745262"/>
      </left>
      <right style="hair">
        <color theme="0" tint="-0.499984740745262"/>
      </right>
      <top style="hair">
        <color theme="0" tint="-0.499984740745262"/>
      </top>
      <bottom style="medium">
        <color theme="0" tint="-0.34998626667073579"/>
      </bottom>
      <diagonal/>
    </border>
    <border>
      <left style="hair">
        <color theme="0" tint="-0.499984740745262"/>
      </left>
      <right style="hair">
        <color theme="0" tint="-0.499984740745262"/>
      </right>
      <top style="hair">
        <color theme="0" tint="-0.499984740745262"/>
      </top>
      <bottom style="medium">
        <color theme="0" tint="-0.34998626667073579"/>
      </bottom>
      <diagonal/>
    </border>
    <border>
      <left style="hair">
        <color theme="0" tint="-0.499984740745262"/>
      </left>
      <right style="double">
        <color theme="0" tint="-0.499984740745262"/>
      </right>
      <top style="hair">
        <color theme="0" tint="-0.499984740745262"/>
      </top>
      <bottom style="medium">
        <color theme="0" tint="-0.34998626667073579"/>
      </bottom>
      <diagonal/>
    </border>
    <border>
      <left style="double">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double">
        <color theme="0" tint="-0.499984740745262"/>
      </right>
      <top style="hair">
        <color theme="0" tint="-0.499984740745262"/>
      </top>
      <bottom style="medium">
        <color theme="0" tint="-0.499984740745262"/>
      </bottom>
      <diagonal/>
    </border>
    <border>
      <left style="double">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theme="0" tint="-0.499984740745262"/>
      </bottom>
      <diagonal/>
    </border>
    <border>
      <left/>
      <right style="hair">
        <color theme="0" tint="-0.499984740745262"/>
      </right>
      <top style="medium">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thin">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thin">
        <color indexed="64"/>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medium">
        <color theme="0" tint="-0.499984740745262"/>
      </right>
      <top style="hair">
        <color theme="0" tint="-0.499984740745262"/>
      </top>
      <bottom style="thin">
        <color theme="0" tint="-0.499984740745262"/>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hair">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3" fillId="0" borderId="0"/>
    <xf numFmtId="0" fontId="13" fillId="0" borderId="0"/>
  </cellStyleXfs>
  <cellXfs count="206">
    <xf numFmtId="0" fontId="0" fillId="0" borderId="0" xfId="0"/>
    <xf numFmtId="0" fontId="4" fillId="0" borderId="0" xfId="0" applyFont="1"/>
    <xf numFmtId="0" fontId="4" fillId="0" borderId="5" xfId="0" applyFont="1" applyBorder="1"/>
    <xf numFmtId="165" fontId="14" fillId="4" borderId="8" xfId="0" applyNumberFormat="1" applyFont="1" applyFill="1" applyBorder="1" applyAlignment="1">
      <alignment vertical="center"/>
    </xf>
    <xf numFmtId="0" fontId="8" fillId="2" borderId="0" xfId="0" applyFont="1" applyFill="1" applyAlignment="1">
      <alignment horizontal="center"/>
    </xf>
    <xf numFmtId="0" fontId="8" fillId="2" borderId="0" xfId="0" applyFont="1" applyFill="1" applyAlignment="1">
      <alignment vertical="center"/>
    </xf>
    <xf numFmtId="43" fontId="8" fillId="2" borderId="0" xfId="4" applyFont="1" applyFill="1" applyAlignment="1">
      <alignment vertical="center"/>
    </xf>
    <xf numFmtId="0" fontId="8" fillId="2" borderId="0" xfId="4" applyNumberFormat="1" applyFont="1" applyFill="1" applyAlignment="1">
      <alignment horizontal="left" vertical="center"/>
    </xf>
    <xf numFmtId="0" fontId="15" fillId="2" borderId="15" xfId="0" quotePrefix="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6" xfId="0" applyFont="1" applyFill="1" applyBorder="1" applyAlignment="1">
      <alignment horizontal="left" vertical="center" wrapText="1"/>
    </xf>
    <xf numFmtId="0" fontId="15" fillId="2" borderId="17" xfId="0" quotePrefix="1"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left" vertical="center" wrapText="1"/>
    </xf>
    <xf numFmtId="49" fontId="18" fillId="2" borderId="17" xfId="0" applyNumberFormat="1" applyFont="1" applyFill="1" applyBorder="1" applyAlignment="1">
      <alignment horizontal="center" vertical="center"/>
    </xf>
    <xf numFmtId="49" fontId="18" fillId="2" borderId="0" xfId="0" applyNumberFormat="1" applyFont="1" applyFill="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vertical="center" wrapText="1"/>
    </xf>
    <xf numFmtId="0" fontId="8" fillId="2" borderId="0" xfId="4" quotePrefix="1" applyNumberFormat="1" applyFont="1" applyFill="1" applyAlignment="1">
      <alignment horizontal="left" vertical="center"/>
    </xf>
    <xf numFmtId="0" fontId="4" fillId="0" borderId="39" xfId="0" applyFont="1" applyBorder="1"/>
    <xf numFmtId="0" fontId="4" fillId="0" borderId="0" xfId="0" applyFont="1" applyAlignment="1">
      <alignment horizontal="center"/>
    </xf>
    <xf numFmtId="0" fontId="5" fillId="0" borderId="0" xfId="0" applyFont="1" applyAlignment="1">
      <alignment horizontal="center"/>
    </xf>
    <xf numFmtId="0" fontId="15" fillId="10" borderId="9"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7" fillId="12" borderId="10" xfId="7" applyFont="1" applyFill="1" applyBorder="1" applyAlignment="1">
      <alignment horizontal="centerContinuous" vertical="center" wrapText="1"/>
    </xf>
    <xf numFmtId="0" fontId="17" fillId="12" borderId="11" xfId="7" applyFont="1" applyFill="1" applyBorder="1" applyAlignment="1">
      <alignment horizontal="centerContinuous" vertical="center" wrapText="1"/>
    </xf>
    <xf numFmtId="0" fontId="17" fillId="12" borderId="12" xfId="7" applyFont="1" applyFill="1" applyBorder="1" applyAlignment="1">
      <alignment horizontal="centerContinuous" vertical="center" wrapText="1"/>
    </xf>
    <xf numFmtId="0" fontId="17" fillId="12" borderId="13" xfId="7" applyFont="1" applyFill="1" applyBorder="1" applyAlignment="1">
      <alignment horizontal="centerContinuous" vertical="center" wrapText="1"/>
    </xf>
    <xf numFmtId="0" fontId="17" fillId="12" borderId="14" xfId="7" applyFont="1" applyFill="1" applyBorder="1" applyAlignment="1">
      <alignment horizontal="centerContinuous" vertical="center" wrapText="1"/>
    </xf>
    <xf numFmtId="0" fontId="15" fillId="12" borderId="6" xfId="7" applyFont="1" applyFill="1" applyBorder="1" applyAlignment="1">
      <alignment horizontal="center" vertical="center" wrapText="1"/>
    </xf>
    <xf numFmtId="0" fontId="15" fillId="12" borderId="12" xfId="7" applyFont="1" applyFill="1" applyBorder="1" applyAlignment="1">
      <alignment horizontal="center" vertical="center" wrapText="1"/>
    </xf>
    <xf numFmtId="0" fontId="15" fillId="12" borderId="1" xfId="7" applyFont="1" applyFill="1" applyBorder="1" applyAlignment="1">
      <alignment horizontal="center" vertical="center" wrapText="1"/>
    </xf>
    <xf numFmtId="0" fontId="15" fillId="12" borderId="18" xfId="7"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2" borderId="38" xfId="0" applyFont="1" applyFill="1" applyBorder="1" applyAlignment="1">
      <alignment horizontal="center" vertical="center" wrapText="1"/>
    </xf>
    <xf numFmtId="166" fontId="15" fillId="10" borderId="7" xfId="4" applyNumberFormat="1" applyFont="1" applyFill="1" applyBorder="1" applyAlignment="1">
      <alignment horizontal="center" vertical="center" wrapText="1"/>
    </xf>
    <xf numFmtId="0" fontId="15" fillId="10" borderId="7" xfId="4" applyNumberFormat="1" applyFont="1" applyFill="1" applyBorder="1" applyAlignment="1">
      <alignment horizontal="center" vertical="center" wrapText="1"/>
    </xf>
    <xf numFmtId="49" fontId="15" fillId="10" borderId="3" xfId="4" applyNumberFormat="1" applyFont="1" applyFill="1" applyBorder="1" applyAlignment="1">
      <alignment horizontal="center" vertical="center" wrapText="1"/>
    </xf>
    <xf numFmtId="0" fontId="15" fillId="10" borderId="3" xfId="4" applyNumberFormat="1" applyFont="1" applyFill="1" applyBorder="1" applyAlignment="1">
      <alignment horizontal="center" vertical="center" wrapText="1"/>
    </xf>
    <xf numFmtId="49" fontId="15" fillId="10" borderId="3" xfId="6" applyNumberFormat="1" applyFont="1" applyFill="1" applyBorder="1" applyAlignment="1">
      <alignment horizontal="center" vertical="center" wrapText="1"/>
    </xf>
    <xf numFmtId="0" fontId="15" fillId="10" borderId="3" xfId="6" applyNumberFormat="1" applyFont="1" applyFill="1" applyBorder="1" applyAlignment="1">
      <alignment horizontal="center" vertical="center" wrapText="1"/>
    </xf>
    <xf numFmtId="166" fontId="15" fillId="10" borderId="7" xfId="6" applyNumberFormat="1" applyFont="1" applyFill="1" applyBorder="1" applyAlignment="1">
      <alignment horizontal="center" vertical="center" wrapText="1"/>
    </xf>
    <xf numFmtId="0" fontId="15" fillId="10" borderId="7" xfId="6" applyNumberFormat="1" applyFont="1" applyFill="1" applyBorder="1" applyAlignment="1">
      <alignment horizontal="center" vertical="center" wrapText="1"/>
    </xf>
    <xf numFmtId="0" fontId="15" fillId="3" borderId="57" xfId="7" quotePrefix="1" applyFont="1" applyFill="1" applyBorder="1" applyAlignment="1">
      <alignment horizontal="right" vertical="center"/>
    </xf>
    <xf numFmtId="0" fontId="15" fillId="3" borderId="54" xfId="7" quotePrefix="1" applyFont="1" applyFill="1" applyBorder="1" applyAlignment="1">
      <alignment horizontal="right" vertical="center" wrapText="1"/>
    </xf>
    <xf numFmtId="0" fontId="15" fillId="3" borderId="51" xfId="7" quotePrefix="1" applyFont="1" applyFill="1" applyBorder="1" applyAlignment="1">
      <alignment horizontal="right" vertical="center" wrapText="1"/>
    </xf>
    <xf numFmtId="0" fontId="15" fillId="9" borderId="51" xfId="7" quotePrefix="1" applyFont="1" applyFill="1" applyBorder="1" applyAlignment="1">
      <alignment horizontal="right" vertical="center" wrapText="1"/>
    </xf>
    <xf numFmtId="0" fontId="16" fillId="0" borderId="62" xfId="7" quotePrefix="1" applyFont="1" applyBorder="1" applyAlignment="1">
      <alignment horizontal="center" vertical="top"/>
    </xf>
    <xf numFmtId="0" fontId="15" fillId="0" borderId="63" xfId="7" applyFont="1" applyBorder="1" applyAlignment="1">
      <alignment horizontal="left" vertical="top" wrapText="1"/>
    </xf>
    <xf numFmtId="0" fontId="16" fillId="0" borderId="63" xfId="0" applyFont="1" applyBorder="1" applyAlignment="1">
      <alignment horizontal="left" vertical="justify" wrapText="1"/>
    </xf>
    <xf numFmtId="166" fontId="16" fillId="11" borderId="63" xfId="4" applyNumberFormat="1" applyFont="1" applyFill="1" applyBorder="1" applyAlignment="1">
      <alignment horizontal="center" wrapText="1"/>
    </xf>
    <xf numFmtId="168" fontId="16" fillId="5" borderId="64" xfId="4" applyNumberFormat="1" applyFont="1" applyFill="1" applyBorder="1" applyAlignment="1">
      <alignment horizontal="center" wrapText="1"/>
    </xf>
    <xf numFmtId="0" fontId="16" fillId="0" borderId="65" xfId="7" quotePrefix="1" applyFont="1" applyBorder="1" applyAlignment="1">
      <alignment horizontal="center" vertical="top"/>
    </xf>
    <xf numFmtId="0" fontId="15" fillId="0" borderId="66" xfId="7" applyFont="1" applyBorder="1" applyAlignment="1">
      <alignment horizontal="left" vertical="top" wrapText="1"/>
    </xf>
    <xf numFmtId="0" fontId="16" fillId="0" borderId="66" xfId="0" applyFont="1" applyBorder="1" applyAlignment="1">
      <alignment horizontal="left" vertical="justify" wrapText="1"/>
    </xf>
    <xf numFmtId="166" fontId="16" fillId="11" borderId="66" xfId="4" applyNumberFormat="1" applyFont="1" applyFill="1" applyBorder="1" applyAlignment="1">
      <alignment horizontal="center" wrapText="1"/>
    </xf>
    <xf numFmtId="168" fontId="16" fillId="5" borderId="67" xfId="4" applyNumberFormat="1" applyFont="1" applyFill="1" applyBorder="1" applyAlignment="1">
      <alignment horizontal="center" wrapText="1"/>
    </xf>
    <xf numFmtId="166" fontId="16" fillId="0" borderId="66" xfId="4" applyNumberFormat="1" applyFont="1" applyFill="1" applyBorder="1" applyAlignment="1">
      <alignment horizontal="center" wrapText="1"/>
    </xf>
    <xf numFmtId="166" fontId="16" fillId="0" borderId="67" xfId="4" applyNumberFormat="1" applyFont="1" applyFill="1" applyBorder="1" applyAlignment="1">
      <alignment wrapText="1"/>
    </xf>
    <xf numFmtId="0" fontId="16" fillId="0" borderId="68" xfId="7" quotePrefix="1" applyFont="1" applyBorder="1" applyAlignment="1">
      <alignment horizontal="center" vertical="top"/>
    </xf>
    <xf numFmtId="0" fontId="15" fillId="0" borderId="69" xfId="7" applyFont="1" applyBorder="1" applyAlignment="1">
      <alignment horizontal="left" vertical="top" wrapText="1"/>
    </xf>
    <xf numFmtId="0" fontId="16" fillId="0" borderId="69" xfId="0" applyFont="1" applyBorder="1" applyAlignment="1">
      <alignment horizontal="left" vertical="justify" wrapText="1"/>
    </xf>
    <xf numFmtId="166" fontId="16" fillId="0" borderId="69" xfId="4" applyNumberFormat="1" applyFont="1" applyFill="1" applyBorder="1" applyAlignment="1">
      <alignment horizontal="center" wrapText="1"/>
    </xf>
    <xf numFmtId="166" fontId="16" fillId="0" borderId="70" xfId="4" applyNumberFormat="1" applyFont="1" applyFill="1" applyBorder="1" applyAlignment="1">
      <alignment wrapText="1"/>
    </xf>
    <xf numFmtId="0" fontId="16" fillId="0" borderId="62" xfId="0" quotePrefix="1" applyFont="1" applyBorder="1" applyAlignment="1">
      <alignment horizontal="left" vertical="top"/>
    </xf>
    <xf numFmtId="0" fontId="15" fillId="0" borderId="63" xfId="0" applyFont="1" applyBorder="1" applyAlignment="1">
      <alignment horizontal="left" vertical="top" wrapText="1"/>
    </xf>
    <xf numFmtId="0" fontId="16" fillId="0" borderId="65" xfId="0" quotePrefix="1" applyFont="1" applyBorder="1" applyAlignment="1">
      <alignment horizontal="left" vertical="top"/>
    </xf>
    <xf numFmtId="0" fontId="15" fillId="0" borderId="66" xfId="0" applyFont="1" applyBorder="1" applyAlignment="1">
      <alignment horizontal="left" vertical="top" wrapText="1"/>
    </xf>
    <xf numFmtId="0" fontId="16" fillId="0" borderId="71" xfId="0" quotePrefix="1" applyFont="1" applyBorder="1" applyAlignment="1">
      <alignment horizontal="left" vertical="top"/>
    </xf>
    <xf numFmtId="0" fontId="15" fillId="0" borderId="72" xfId="0" applyFont="1" applyBorder="1" applyAlignment="1">
      <alignment horizontal="left" vertical="top" wrapText="1"/>
    </xf>
    <xf numFmtId="0" fontId="16" fillId="0" borderId="72" xfId="0" applyFont="1" applyBorder="1" applyAlignment="1">
      <alignment horizontal="left" vertical="justify" wrapText="1"/>
    </xf>
    <xf numFmtId="166" fontId="16" fillId="11" borderId="72" xfId="4" applyNumberFormat="1" applyFont="1" applyFill="1" applyBorder="1" applyAlignment="1">
      <alignment horizontal="center" wrapText="1"/>
    </xf>
    <xf numFmtId="168" fontId="16" fillId="5" borderId="73" xfId="4" applyNumberFormat="1" applyFont="1" applyFill="1" applyBorder="1" applyAlignment="1">
      <alignment horizontal="center" wrapText="1"/>
    </xf>
    <xf numFmtId="0" fontId="8" fillId="2" borderId="62" xfId="0" applyFont="1" applyFill="1" applyBorder="1" applyAlignment="1">
      <alignment horizontal="center" vertical="top" wrapText="1"/>
    </xf>
    <xf numFmtId="0" fontId="21" fillId="8" borderId="63" xfId="0" applyFont="1" applyFill="1" applyBorder="1" applyAlignment="1">
      <alignment horizontal="center" vertical="center" wrapText="1"/>
    </xf>
    <xf numFmtId="0" fontId="4" fillId="0" borderId="63" xfId="0" applyFont="1" applyBorder="1" applyAlignment="1">
      <alignment horizontal="left" vertical="top" wrapText="1"/>
    </xf>
    <xf numFmtId="0" fontId="0" fillId="0" borderId="63" xfId="0" applyBorder="1" applyAlignment="1">
      <alignment horizontal="center" vertical="center" wrapText="1"/>
    </xf>
    <xf numFmtId="43" fontId="8" fillId="12" borderId="63" xfId="4" applyFont="1" applyFill="1" applyBorder="1" applyAlignment="1">
      <alignment horizontal="right"/>
    </xf>
    <xf numFmtId="0" fontId="8" fillId="2" borderId="65" xfId="0" applyFont="1" applyFill="1" applyBorder="1" applyAlignment="1">
      <alignment horizontal="center" vertical="top" wrapText="1"/>
    </xf>
    <xf numFmtId="0" fontId="21" fillId="8" borderId="66" xfId="0" applyFont="1" applyFill="1" applyBorder="1" applyAlignment="1">
      <alignment horizontal="center" vertical="center" wrapText="1"/>
    </xf>
    <xf numFmtId="0" fontId="23" fillId="0" borderId="66" xfId="0" applyFont="1" applyBorder="1" applyAlignment="1">
      <alignment horizontal="left" vertical="top" wrapText="1"/>
    </xf>
    <xf numFmtId="0" fontId="0" fillId="0" borderId="66" xfId="0" applyBorder="1" applyAlignment="1">
      <alignment horizontal="center" vertical="center" wrapText="1"/>
    </xf>
    <xf numFmtId="2" fontId="0" fillId="0" borderId="66" xfId="0" applyNumberFormat="1" applyBorder="1" applyAlignment="1">
      <alignment horizontal="center" vertical="center" shrinkToFit="1"/>
    </xf>
    <xf numFmtId="43" fontId="8" fillId="12" borderId="66" xfId="4" applyFont="1" applyFill="1" applyBorder="1" applyAlignment="1">
      <alignment horizontal="right"/>
    </xf>
    <xf numFmtId="0" fontId="21" fillId="0" borderId="66" xfId="0" applyFont="1" applyBorder="1" applyAlignment="1">
      <alignment horizontal="center" vertical="center" wrapText="1"/>
    </xf>
    <xf numFmtId="0" fontId="0" fillId="0" borderId="66" xfId="0" applyBorder="1" applyAlignment="1">
      <alignment horizontal="left" vertical="top" wrapText="1"/>
    </xf>
    <xf numFmtId="0" fontId="21" fillId="0" borderId="66" xfId="0" applyFont="1" applyBorder="1" applyAlignment="1">
      <alignment horizontal="left" vertical="top" wrapText="1"/>
    </xf>
    <xf numFmtId="0" fontId="21" fillId="9" borderId="66" xfId="0" applyFont="1" applyFill="1" applyBorder="1" applyAlignment="1">
      <alignment horizontal="center" vertical="center" wrapText="1"/>
    </xf>
    <xf numFmtId="0" fontId="8" fillId="2" borderId="74" xfId="0" applyFont="1" applyFill="1" applyBorder="1" applyAlignment="1">
      <alignment horizontal="center" vertical="top" wrapText="1"/>
    </xf>
    <xf numFmtId="0" fontId="21" fillId="0" borderId="75" xfId="0" applyFont="1" applyBorder="1" applyAlignment="1">
      <alignment horizontal="center" vertical="center" wrapText="1"/>
    </xf>
    <xf numFmtId="0" fontId="23" fillId="0" borderId="75" xfId="0" applyFont="1" applyBorder="1" applyAlignment="1">
      <alignment horizontal="left" vertical="top" wrapText="1"/>
    </xf>
    <xf numFmtId="0" fontId="0" fillId="0" borderId="75" xfId="0" applyBorder="1" applyAlignment="1">
      <alignment horizontal="center" vertical="center" wrapText="1"/>
    </xf>
    <xf numFmtId="43" fontId="8" fillId="12" borderId="76" xfId="4" applyFont="1" applyFill="1" applyBorder="1" applyAlignment="1">
      <alignment horizontal="right"/>
    </xf>
    <xf numFmtId="165" fontId="10" fillId="3" borderId="77" xfId="6" applyNumberFormat="1" applyFont="1" applyFill="1" applyBorder="1" applyAlignment="1">
      <alignment horizontal="center" wrapText="1"/>
    </xf>
    <xf numFmtId="165" fontId="10" fillId="3" borderId="78" xfId="6" applyNumberFormat="1" applyFont="1" applyFill="1" applyBorder="1" applyAlignment="1">
      <alignment horizontal="center" wrapText="1"/>
    </xf>
    <xf numFmtId="165" fontId="10" fillId="3" borderId="79" xfId="6" applyNumberFormat="1" applyFont="1" applyFill="1" applyBorder="1" applyAlignment="1">
      <alignment horizontal="center" wrapText="1"/>
    </xf>
    <xf numFmtId="2" fontId="0" fillId="0" borderId="80" xfId="0" applyNumberFormat="1" applyBorder="1" applyAlignment="1">
      <alignment horizontal="center" vertical="center" shrinkToFit="1"/>
    </xf>
    <xf numFmtId="2" fontId="0" fillId="0" borderId="81" xfId="0" applyNumberFormat="1" applyBorder="1" applyAlignment="1">
      <alignment horizontal="center" vertical="center" shrinkToFit="1"/>
    </xf>
    <xf numFmtId="0" fontId="21" fillId="0" borderId="81" xfId="0" applyFont="1" applyBorder="1" applyAlignment="1">
      <alignment horizontal="center" vertical="center" wrapText="1"/>
    </xf>
    <xf numFmtId="0" fontId="0" fillId="0" borderId="81" xfId="0" applyBorder="1" applyAlignment="1">
      <alignment horizontal="center" vertical="center" wrapText="1"/>
    </xf>
    <xf numFmtId="2" fontId="0" fillId="0" borderId="81" xfId="0" applyNumberFormat="1" applyBorder="1" applyAlignment="1">
      <alignment horizontal="center" vertical="center" wrapText="1"/>
    </xf>
    <xf numFmtId="0" fontId="0" fillId="0" borderId="82" xfId="0" applyBorder="1" applyAlignment="1">
      <alignment horizontal="center" vertical="center" wrapText="1"/>
    </xf>
    <xf numFmtId="0" fontId="15" fillId="12" borderId="13" xfId="7" applyFont="1" applyFill="1" applyBorder="1" applyAlignment="1">
      <alignment horizontal="center" vertical="center" wrapText="1"/>
    </xf>
    <xf numFmtId="43" fontId="8" fillId="12" borderId="77" xfId="4" applyFont="1" applyFill="1" applyBorder="1" applyAlignment="1">
      <alignment horizontal="right"/>
    </xf>
    <xf numFmtId="43" fontId="8" fillId="12" borderId="78" xfId="4" applyFont="1" applyFill="1" applyBorder="1" applyAlignment="1">
      <alignment horizontal="right"/>
    </xf>
    <xf numFmtId="43" fontId="8" fillId="12" borderId="78" xfId="6" applyFont="1" applyFill="1" applyBorder="1" applyAlignment="1">
      <alignment horizontal="right"/>
    </xf>
    <xf numFmtId="43" fontId="8" fillId="12" borderId="79" xfId="4" applyFont="1" applyFill="1" applyBorder="1" applyAlignment="1">
      <alignment horizontal="right"/>
    </xf>
    <xf numFmtId="165" fontId="10" fillId="3" borderId="84" xfId="6" applyNumberFormat="1" applyFont="1" applyFill="1" applyBorder="1" applyAlignment="1">
      <alignment horizontal="center" wrapText="1"/>
    </xf>
    <xf numFmtId="165" fontId="8" fillId="3" borderId="80" xfId="6" applyNumberFormat="1" applyFont="1" applyFill="1" applyBorder="1" applyAlignment="1">
      <alignment horizontal="center" wrapText="1"/>
    </xf>
    <xf numFmtId="165" fontId="10" fillId="3" borderId="85" xfId="6" applyNumberFormat="1" applyFont="1" applyFill="1" applyBorder="1" applyAlignment="1">
      <alignment horizontal="center" wrapText="1"/>
    </xf>
    <xf numFmtId="165" fontId="8" fillId="3" borderId="81" xfId="6" applyNumberFormat="1" applyFont="1" applyFill="1" applyBorder="1" applyAlignment="1">
      <alignment horizontal="center" wrapText="1"/>
    </xf>
    <xf numFmtId="165" fontId="10" fillId="3" borderId="86" xfId="6" applyNumberFormat="1" applyFont="1" applyFill="1" applyBorder="1" applyAlignment="1">
      <alignment horizontal="center" wrapText="1"/>
    </xf>
    <xf numFmtId="165" fontId="8" fillId="3" borderId="87" xfId="6" applyNumberFormat="1" applyFont="1" applyFill="1" applyBorder="1" applyAlignment="1">
      <alignment horizontal="center" wrapText="1"/>
    </xf>
    <xf numFmtId="0" fontId="15" fillId="10" borderId="35" xfId="0" applyFont="1" applyFill="1" applyBorder="1" applyAlignment="1">
      <alignment horizontal="center" vertical="center" wrapText="1"/>
    </xf>
    <xf numFmtId="167" fontId="8" fillId="3" borderId="88" xfId="6" applyNumberFormat="1" applyFont="1" applyFill="1" applyBorder="1" applyAlignment="1">
      <alignment horizontal="center" wrapText="1"/>
    </xf>
    <xf numFmtId="167" fontId="8" fillId="3" borderId="89" xfId="6" applyNumberFormat="1" applyFont="1" applyFill="1" applyBorder="1" applyAlignment="1">
      <alignment horizontal="center" wrapText="1"/>
    </xf>
    <xf numFmtId="167" fontId="8" fillId="3" borderId="90" xfId="6" applyNumberFormat="1" applyFont="1" applyFill="1" applyBorder="1" applyAlignment="1">
      <alignment horizontal="center" wrapText="1"/>
    </xf>
    <xf numFmtId="0" fontId="15" fillId="10" borderId="19" xfId="0" applyFont="1" applyFill="1" applyBorder="1" applyAlignment="1">
      <alignment horizontal="center" vertical="center" wrapText="1"/>
    </xf>
    <xf numFmtId="167" fontId="8" fillId="3" borderId="80" xfId="6" applyNumberFormat="1" applyFont="1" applyFill="1" applyBorder="1" applyAlignment="1">
      <alignment horizontal="center" wrapText="1"/>
    </xf>
    <xf numFmtId="167" fontId="8" fillId="3" borderId="81" xfId="6" applyNumberFormat="1" applyFont="1" applyFill="1" applyBorder="1" applyAlignment="1">
      <alignment horizontal="center" wrapText="1"/>
    </xf>
    <xf numFmtId="167" fontId="8" fillId="3" borderId="87" xfId="6" applyNumberFormat="1" applyFont="1" applyFill="1" applyBorder="1" applyAlignment="1">
      <alignment horizontal="center" wrapText="1"/>
    </xf>
    <xf numFmtId="165" fontId="8" fillId="3" borderId="88" xfId="6" applyNumberFormat="1" applyFont="1" applyFill="1" applyBorder="1" applyAlignment="1">
      <alignment horizontal="center" wrapText="1"/>
    </xf>
    <xf numFmtId="165" fontId="8" fillId="3" borderId="89" xfId="6" applyNumberFormat="1" applyFont="1" applyFill="1" applyBorder="1" applyAlignment="1">
      <alignment horizontal="center" wrapText="1"/>
    </xf>
    <xf numFmtId="165" fontId="8" fillId="3" borderId="90" xfId="6" applyNumberFormat="1" applyFont="1" applyFill="1" applyBorder="1" applyAlignment="1">
      <alignment horizontal="center" wrapText="1"/>
    </xf>
    <xf numFmtId="0" fontId="15" fillId="12" borderId="35" xfId="0" applyFont="1" applyFill="1" applyBorder="1" applyAlignment="1">
      <alignment horizontal="center" vertical="center" wrapText="1"/>
    </xf>
    <xf numFmtId="43" fontId="8" fillId="12" borderId="88" xfId="4" applyFont="1" applyFill="1" applyBorder="1" applyAlignment="1">
      <alignment horizontal="right"/>
    </xf>
    <xf numFmtId="43" fontId="8" fillId="12" borderId="89" xfId="4" applyFont="1" applyFill="1" applyBorder="1" applyAlignment="1">
      <alignment horizontal="right"/>
    </xf>
    <xf numFmtId="43" fontId="8" fillId="12" borderId="89" xfId="6" applyFont="1" applyFill="1" applyBorder="1" applyAlignment="1">
      <alignment horizontal="right"/>
    </xf>
    <xf numFmtId="43" fontId="8" fillId="12" borderId="90" xfId="4" applyFont="1" applyFill="1" applyBorder="1" applyAlignment="1">
      <alignment horizontal="right"/>
    </xf>
    <xf numFmtId="0" fontId="17" fillId="12" borderId="91" xfId="7" applyFont="1" applyFill="1" applyBorder="1" applyAlignment="1">
      <alignment horizontal="centerContinuous" vertical="center" wrapText="1"/>
    </xf>
    <xf numFmtId="0" fontId="15" fillId="12" borderId="83" xfId="7"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5" fillId="12" borderId="20" xfId="0" applyFont="1" applyFill="1" applyBorder="1" applyAlignment="1">
      <alignment horizontal="center" vertical="center" wrapText="1"/>
    </xf>
    <xf numFmtId="43" fontId="8" fillId="12" borderId="84" xfId="4" applyFont="1" applyFill="1" applyBorder="1" applyAlignment="1">
      <alignment horizontal="right"/>
    </xf>
    <xf numFmtId="43" fontId="8" fillId="12" borderId="80" xfId="4" applyFont="1" applyFill="1" applyBorder="1" applyAlignment="1">
      <alignment horizontal="right"/>
    </xf>
    <xf numFmtId="43" fontId="8" fillId="12" borderId="85" xfId="4" applyFont="1" applyFill="1" applyBorder="1" applyAlignment="1">
      <alignment horizontal="right"/>
    </xf>
    <xf numFmtId="43" fontId="8" fillId="12" borderId="81" xfId="4" applyFont="1" applyFill="1" applyBorder="1" applyAlignment="1">
      <alignment horizontal="right"/>
    </xf>
    <xf numFmtId="43" fontId="8" fillId="12" borderId="86" xfId="4" applyFont="1" applyFill="1" applyBorder="1" applyAlignment="1">
      <alignment horizontal="right"/>
    </xf>
    <xf numFmtId="43" fontId="8" fillId="12" borderId="87" xfId="4" applyFont="1" applyFill="1" applyBorder="1" applyAlignment="1">
      <alignment horizontal="right"/>
    </xf>
    <xf numFmtId="0" fontId="17" fillId="3" borderId="45"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47" xfId="0" applyFont="1" applyFill="1" applyBorder="1" applyAlignment="1">
      <alignment horizontal="center" vertical="center" wrapText="1"/>
    </xf>
    <xf numFmtId="49" fontId="31" fillId="3" borderId="40" xfId="0" applyNumberFormat="1" applyFont="1" applyFill="1" applyBorder="1" applyAlignment="1">
      <alignment horizontal="center" vertical="center"/>
    </xf>
    <xf numFmtId="49" fontId="31" fillId="3" borderId="41" xfId="0" applyNumberFormat="1" applyFont="1" applyFill="1" applyBorder="1" applyAlignment="1">
      <alignment horizontal="center" vertical="center"/>
    </xf>
    <xf numFmtId="49" fontId="31" fillId="3" borderId="42" xfId="0" applyNumberFormat="1" applyFont="1" applyFill="1" applyBorder="1" applyAlignment="1">
      <alignment horizontal="center" vertical="center"/>
    </xf>
    <xf numFmtId="0" fontId="15" fillId="0" borderId="0" xfId="7" quotePrefix="1" applyFont="1" applyAlignment="1">
      <alignment horizontal="center" vertical="top"/>
    </xf>
    <xf numFmtId="0" fontId="16" fillId="0" borderId="5" xfId="7" quotePrefix="1" applyFont="1" applyBorder="1" applyAlignment="1">
      <alignment horizontal="left" vertical="top"/>
    </xf>
    <xf numFmtId="0" fontId="16" fillId="0" borderId="0" xfId="7" quotePrefix="1" applyFont="1" applyAlignment="1">
      <alignment horizontal="left" vertical="top"/>
    </xf>
    <xf numFmtId="0" fontId="15" fillId="10" borderId="44"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43"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0" borderId="48"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15" fillId="10" borderId="49" xfId="0" applyFont="1" applyFill="1" applyBorder="1" applyAlignment="1">
      <alignment horizontal="center" vertical="center" wrapText="1"/>
    </xf>
    <xf numFmtId="0" fontId="15" fillId="10" borderId="24" xfId="0" applyFont="1" applyFill="1" applyBorder="1" applyAlignment="1">
      <alignment horizontal="center" vertical="center" wrapText="1"/>
    </xf>
    <xf numFmtId="44" fontId="15" fillId="5" borderId="58" xfId="5" applyNumberFormat="1" applyFont="1" applyFill="1" applyBorder="1" applyAlignment="1">
      <alignment horizontal="center" vertical="center" wrapText="1"/>
    </xf>
    <xf numFmtId="44" fontId="15" fillId="5" borderId="59" xfId="5" applyNumberFormat="1" applyFont="1" applyFill="1" applyBorder="1" applyAlignment="1">
      <alignment horizontal="center" vertical="center" wrapText="1"/>
    </xf>
    <xf numFmtId="0" fontId="15" fillId="9" borderId="56" xfId="7" quotePrefix="1" applyFont="1" applyFill="1" applyBorder="1" applyAlignment="1">
      <alignment horizontal="left" vertical="center"/>
    </xf>
    <xf numFmtId="0" fontId="15" fillId="9" borderId="57" xfId="7" quotePrefix="1" applyFont="1" applyFill="1" applyBorder="1" applyAlignment="1">
      <alignment horizontal="left" vertical="center"/>
    </xf>
    <xf numFmtId="0" fontId="15" fillId="10" borderId="30"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3" borderId="50" xfId="7" quotePrefix="1" applyFont="1" applyFill="1" applyBorder="1" applyAlignment="1">
      <alignment horizontal="left" vertical="center" wrapText="1"/>
    </xf>
    <xf numFmtId="0" fontId="15" fillId="3" borderId="51" xfId="7" quotePrefix="1" applyFont="1" applyFill="1" applyBorder="1" applyAlignment="1">
      <alignment horizontal="left" vertical="center" wrapText="1"/>
    </xf>
    <xf numFmtId="44" fontId="15" fillId="5" borderId="61" xfId="6" applyNumberFormat="1" applyFont="1" applyFill="1" applyBorder="1" applyAlignment="1">
      <alignment horizontal="center" vertical="center" wrapText="1"/>
    </xf>
    <xf numFmtId="44" fontId="15" fillId="5" borderId="52" xfId="6" applyNumberFormat="1" applyFont="1" applyFill="1" applyBorder="1" applyAlignment="1">
      <alignment horizontal="center" vertical="center" wrapText="1"/>
    </xf>
    <xf numFmtId="44" fontId="15" fillId="6" borderId="61" xfId="6" applyNumberFormat="1" applyFont="1" applyFill="1" applyBorder="1" applyAlignment="1">
      <alignment horizontal="center" vertical="center" wrapText="1"/>
    </xf>
    <xf numFmtId="44" fontId="15" fillId="6" borderId="52" xfId="6" applyNumberFormat="1"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10" borderId="26" xfId="0" applyFont="1" applyFill="1" applyBorder="1" applyAlignment="1">
      <alignment horizontal="center" vertical="center" wrapText="1"/>
    </xf>
    <xf numFmtId="0" fontId="17" fillId="10" borderId="27" xfId="0" applyFont="1" applyFill="1" applyBorder="1" applyAlignment="1">
      <alignment horizontal="center" vertical="center" wrapText="1"/>
    </xf>
    <xf numFmtId="0" fontId="15" fillId="10" borderId="50" xfId="7" quotePrefix="1" applyFont="1" applyFill="1" applyBorder="1" applyAlignment="1">
      <alignment horizontal="center" vertical="center" wrapText="1"/>
    </xf>
    <xf numFmtId="0" fontId="15" fillId="10" borderId="51" xfId="7" quotePrefix="1" applyFont="1" applyFill="1" applyBorder="1" applyAlignment="1">
      <alignment horizontal="center" vertical="center" wrapText="1"/>
    </xf>
    <xf numFmtId="0" fontId="15" fillId="10" borderId="52" xfId="7" quotePrefix="1" applyFont="1" applyFill="1" applyBorder="1" applyAlignment="1">
      <alignment horizontal="center" vertical="center" wrapText="1"/>
    </xf>
    <xf numFmtId="0" fontId="29" fillId="3" borderId="50" xfId="7" quotePrefix="1" applyFont="1" applyFill="1" applyBorder="1" applyAlignment="1">
      <alignment horizontal="left" vertical="center" wrapText="1"/>
    </xf>
    <xf numFmtId="0" fontId="29" fillId="3" borderId="51" xfId="7" quotePrefix="1" applyFont="1" applyFill="1" applyBorder="1" applyAlignment="1">
      <alignment horizontal="left" vertical="center" wrapText="1"/>
    </xf>
    <xf numFmtId="0" fontId="15" fillId="3" borderId="53" xfId="7" quotePrefix="1" applyFont="1" applyFill="1" applyBorder="1" applyAlignment="1">
      <alignment horizontal="left" vertical="center" wrapText="1"/>
    </xf>
    <xf numFmtId="0" fontId="15" fillId="3" borderId="54" xfId="7" quotePrefix="1" applyFont="1" applyFill="1" applyBorder="1" applyAlignment="1">
      <alignment horizontal="left" vertical="center" wrapText="1"/>
    </xf>
    <xf numFmtId="168" fontId="15" fillId="5" borderId="60" xfId="6" applyNumberFormat="1" applyFont="1" applyFill="1" applyBorder="1" applyAlignment="1">
      <alignment horizontal="right" vertical="center" wrapText="1"/>
    </xf>
    <xf numFmtId="44" fontId="15" fillId="5" borderId="55" xfId="6" applyNumberFormat="1" applyFont="1" applyFill="1" applyBorder="1" applyAlignment="1">
      <alignment horizontal="right" vertical="center" wrapText="1"/>
    </xf>
    <xf numFmtId="0" fontId="15" fillId="9" borderId="50" xfId="7" quotePrefix="1" applyFont="1" applyFill="1" applyBorder="1" applyAlignment="1">
      <alignment horizontal="left" vertical="center" wrapText="1"/>
    </xf>
    <xf numFmtId="0" fontId="15" fillId="9" borderId="51" xfId="7" quotePrefix="1" applyFont="1" applyFill="1" applyBorder="1" applyAlignment="1">
      <alignment horizontal="left" vertical="center" wrapText="1"/>
    </xf>
    <xf numFmtId="0" fontId="7" fillId="3" borderId="7" xfId="7" applyFont="1" applyFill="1" applyBorder="1" applyAlignment="1">
      <alignment horizontal="center" vertical="center" wrapText="1"/>
    </xf>
    <xf numFmtId="0" fontId="7" fillId="3" borderId="1" xfId="7" applyFont="1" applyFill="1" applyBorder="1" applyAlignment="1">
      <alignment horizontal="center" vertical="center" wrapText="1"/>
    </xf>
    <xf numFmtId="0" fontId="7" fillId="3" borderId="3" xfId="7" applyFont="1" applyFill="1" applyBorder="1" applyAlignment="1">
      <alignment horizontal="center" vertical="center" wrapText="1"/>
    </xf>
    <xf numFmtId="165" fontId="9" fillId="3" borderId="34" xfId="6" applyNumberFormat="1" applyFont="1" applyFill="1" applyBorder="1" applyAlignment="1">
      <alignment horizontal="center" vertical="center" wrapText="1"/>
    </xf>
    <xf numFmtId="165" fontId="9" fillId="3" borderId="12" xfId="6" applyNumberFormat="1" applyFont="1" applyFill="1" applyBorder="1" applyAlignment="1">
      <alignment horizontal="center" vertical="center" wrapText="1"/>
    </xf>
    <xf numFmtId="165" fontId="9" fillId="3" borderId="35" xfId="6" applyNumberFormat="1" applyFont="1" applyFill="1" applyBorder="1" applyAlignment="1">
      <alignment horizontal="center" vertical="center" wrapText="1"/>
    </xf>
    <xf numFmtId="0" fontId="20" fillId="12" borderId="32" xfId="0" applyFont="1" applyFill="1" applyBorder="1" applyAlignment="1">
      <alignment horizontal="center" vertical="center"/>
    </xf>
    <xf numFmtId="0" fontId="20" fillId="12" borderId="36" xfId="0" applyFont="1" applyFill="1" applyBorder="1" applyAlignment="1">
      <alignment horizontal="center" vertical="center"/>
    </xf>
    <xf numFmtId="0" fontId="19" fillId="7" borderId="28" xfId="0" applyFont="1" applyFill="1" applyBorder="1" applyAlignment="1">
      <alignment horizontal="center" vertical="center" wrapText="1"/>
    </xf>
    <xf numFmtId="0" fontId="19" fillId="7" borderId="29" xfId="0" applyFont="1" applyFill="1" applyBorder="1" applyAlignment="1">
      <alignment horizontal="center" vertical="center"/>
    </xf>
    <xf numFmtId="0" fontId="19" fillId="7" borderId="37" xfId="0" applyFont="1" applyFill="1" applyBorder="1" applyAlignment="1">
      <alignment horizontal="center" vertical="center"/>
    </xf>
    <xf numFmtId="0" fontId="17" fillId="10" borderId="6" xfId="0" applyFont="1" applyFill="1" applyBorder="1" applyAlignment="1">
      <alignment horizontal="center" vertical="center" wrapText="1"/>
    </xf>
    <xf numFmtId="0" fontId="17" fillId="10" borderId="83"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7" fillId="3" borderId="30"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7" fillId="3" borderId="4" xfId="7" applyFont="1" applyFill="1" applyBorder="1" applyAlignment="1">
      <alignment horizontal="center" vertical="center" wrapText="1"/>
    </xf>
    <xf numFmtId="0" fontId="20" fillId="10" borderId="31" xfId="0" applyFont="1" applyFill="1" applyBorder="1" applyAlignment="1">
      <alignment horizontal="center" vertical="center" wrapText="1"/>
    </xf>
    <xf numFmtId="0" fontId="20" fillId="10" borderId="32" xfId="0" applyFont="1" applyFill="1" applyBorder="1" applyAlignment="1">
      <alignment horizontal="center" vertical="center" wrapText="1"/>
    </xf>
    <xf numFmtId="0" fontId="20" fillId="10" borderId="33" xfId="0" applyFont="1" applyFill="1" applyBorder="1" applyAlignment="1">
      <alignment horizontal="center" vertical="center" wrapText="1"/>
    </xf>
  </cellXfs>
  <cellStyles count="9">
    <cellStyle name="Euro" xfId="1" xr:uid="{00000000-0005-0000-0000-000000000000}"/>
    <cellStyle name="Euro 2" xfId="2" xr:uid="{00000000-0005-0000-0000-000001000000}"/>
    <cellStyle name="Euro 3" xfId="3" xr:uid="{00000000-0005-0000-0000-000002000000}"/>
    <cellStyle name="Migliaia" xfId="4" builtinId="3"/>
    <cellStyle name="Migliaia 2" xfId="5" xr:uid="{00000000-0005-0000-0000-000004000000}"/>
    <cellStyle name="Migliaia 3" xfId="6" xr:uid="{00000000-0005-0000-0000-000005000000}"/>
    <cellStyle name="Normale" xfId="0" builtinId="0"/>
    <cellStyle name="Normale 2" xfId="7" xr:uid="{00000000-0005-0000-0000-000007000000}"/>
    <cellStyle name="Normale 3" xfId="8" xr:uid="{00000000-0005-0000-0000-000008000000}"/>
  </cellStyles>
  <dxfs count="0"/>
  <tableStyles count="0" defaultTableStyle="TableStyleMedium9" defaultPivotStyle="PivotStyleLight16"/>
  <colors>
    <mruColors>
      <color rgb="FFE7E4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Bambati, Alessandro" id="{60C3FEEB-7008-42EB-9496-65193CA740C5}" userId="S::alessandro.bambati@autostrade.it::223fd833-1141-4201-bbbb-81e82a33612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0" dT="2024-04-23T09:43:54.73" personId="{60C3FEEB-7008-42EB-9496-65193CA740C5}" id="{D5C5275B-54D4-4FA5-95A4-36A3AF5691C9}">
    <text>Rivedere definizione</text>
  </threadedComment>
  <threadedComment ref="A46" dT="2024-04-23T08:02:34.70" personId="{60C3FEEB-7008-42EB-9496-65193CA740C5}" id="{A6783D4C-A56B-4251-AB3D-9151F71ED910}">
    <text>Capire a cosa si riferisce ed esplicitare meglio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54"/>
  <sheetViews>
    <sheetView showGridLines="0" tabSelected="1" zoomScaleNormal="100" workbookViewId="0">
      <selection activeCell="A2" sqref="A2:F2"/>
    </sheetView>
  </sheetViews>
  <sheetFormatPr defaultColWidth="0" defaultRowHeight="12.75" zeroHeight="1" x14ac:dyDescent="0.2"/>
  <cols>
    <col min="1" max="1" width="9.140625" style="1" customWidth="1"/>
    <col min="2" max="2" width="15.7109375" style="1" customWidth="1"/>
    <col min="3" max="3" width="55.7109375" style="1" customWidth="1"/>
    <col min="4" max="4" width="12.28515625" style="1" customWidth="1"/>
    <col min="5" max="5" width="8.28515625" style="1" customWidth="1"/>
    <col min="6" max="6" width="18.42578125" style="1" customWidth="1"/>
    <col min="7" max="7" width="3.42578125" style="1" customWidth="1"/>
    <col min="8" max="9" width="3.42578125" style="1" hidden="1" customWidth="1"/>
    <col min="10" max="85" width="8.28515625" style="1" hidden="1" customWidth="1"/>
    <col min="86" max="16384" width="9.140625" style="1" hidden="1"/>
  </cols>
  <sheetData>
    <row r="1" spans="1:6" ht="21" thickTop="1" x14ac:dyDescent="0.2">
      <c r="A1" s="143" t="s">
        <v>164</v>
      </c>
      <c r="B1" s="144"/>
      <c r="C1" s="144"/>
      <c r="D1" s="144"/>
      <c r="E1" s="144"/>
      <c r="F1" s="145"/>
    </row>
    <row r="2" spans="1:6" ht="40.9" customHeight="1" thickBot="1" x14ac:dyDescent="0.25">
      <c r="A2" s="140" t="s">
        <v>161</v>
      </c>
      <c r="B2" s="141"/>
      <c r="C2" s="141"/>
      <c r="D2" s="141"/>
      <c r="E2" s="141"/>
      <c r="F2" s="142"/>
    </row>
    <row r="3" spans="1:6" ht="21.2" customHeight="1" thickTop="1" thickBot="1" x14ac:dyDescent="0.25">
      <c r="A3" s="171" t="s">
        <v>163</v>
      </c>
      <c r="B3" s="172"/>
      <c r="C3" s="172"/>
      <c r="D3" s="172"/>
      <c r="E3" s="172"/>
      <c r="F3" s="173"/>
    </row>
    <row r="4" spans="1:6" ht="13.5" thickTop="1" x14ac:dyDescent="0.2">
      <c r="A4" s="161" t="s">
        <v>3</v>
      </c>
      <c r="B4" s="163" t="s">
        <v>2</v>
      </c>
      <c r="C4" s="151" t="s">
        <v>5</v>
      </c>
      <c r="D4" s="36" t="s">
        <v>21</v>
      </c>
      <c r="E4" s="37" t="s">
        <v>22</v>
      </c>
      <c r="F4" s="149" t="s">
        <v>146</v>
      </c>
    </row>
    <row r="5" spans="1:6" ht="26.25" thickBot="1" x14ac:dyDescent="0.25">
      <c r="A5" s="162"/>
      <c r="B5" s="164"/>
      <c r="C5" s="152"/>
      <c r="D5" s="38" t="s">
        <v>24</v>
      </c>
      <c r="E5" s="39" t="s">
        <v>6</v>
      </c>
      <c r="F5" s="150"/>
    </row>
    <row r="6" spans="1:6" x14ac:dyDescent="0.2">
      <c r="A6" s="65"/>
      <c r="B6" s="66"/>
      <c r="C6" s="50" t="s">
        <v>7</v>
      </c>
      <c r="D6" s="51"/>
      <c r="E6" s="51"/>
      <c r="F6" s="52">
        <f>D6*E6</f>
        <v>0</v>
      </c>
    </row>
    <row r="7" spans="1:6" x14ac:dyDescent="0.2">
      <c r="A7" s="67"/>
      <c r="B7" s="68"/>
      <c r="C7" s="55" t="s">
        <v>8</v>
      </c>
      <c r="D7" s="56"/>
      <c r="E7" s="56"/>
      <c r="F7" s="57">
        <f t="shared" ref="F7:F9" si="0">D7*E7</f>
        <v>0</v>
      </c>
    </row>
    <row r="8" spans="1:6" x14ac:dyDescent="0.2">
      <c r="A8" s="67"/>
      <c r="B8" s="68"/>
      <c r="C8" s="55" t="s">
        <v>9</v>
      </c>
      <c r="D8" s="56"/>
      <c r="E8" s="56"/>
      <c r="F8" s="57">
        <v>5000</v>
      </c>
    </row>
    <row r="9" spans="1:6" ht="13.5" thickBot="1" x14ac:dyDescent="0.25">
      <c r="A9" s="69"/>
      <c r="B9" s="70"/>
      <c r="C9" s="71" t="s">
        <v>10</v>
      </c>
      <c r="D9" s="72"/>
      <c r="E9" s="72"/>
      <c r="F9" s="73">
        <f t="shared" si="0"/>
        <v>0</v>
      </c>
    </row>
    <row r="10" spans="1:6" ht="24.4" customHeight="1" thickBot="1" x14ac:dyDescent="0.25">
      <c r="A10" s="159" t="s">
        <v>156</v>
      </c>
      <c r="B10" s="160"/>
      <c r="C10" s="160"/>
      <c r="D10" s="44" t="s">
        <v>155</v>
      </c>
      <c r="E10" s="157">
        <f>SUM(F6:F9)</f>
        <v>5000</v>
      </c>
      <c r="F10" s="158"/>
    </row>
    <row r="11" spans="1:6" ht="15" thickTop="1" thickBot="1" x14ac:dyDescent="0.3">
      <c r="A11" s="2"/>
      <c r="B11" s="20"/>
      <c r="C11" s="21"/>
      <c r="F11" s="19"/>
    </row>
    <row r="12" spans="1:6" ht="23.1" customHeight="1" thickTop="1" thickBot="1" x14ac:dyDescent="0.25">
      <c r="A12" s="174" t="s">
        <v>162</v>
      </c>
      <c r="B12" s="175"/>
      <c r="C12" s="175"/>
      <c r="D12" s="175"/>
      <c r="E12" s="175"/>
      <c r="F12" s="176"/>
    </row>
    <row r="13" spans="1:6" ht="14.25" thickTop="1" thickBot="1" x14ac:dyDescent="0.25">
      <c r="A13" s="153" t="s">
        <v>3</v>
      </c>
      <c r="B13" s="155" t="s">
        <v>2</v>
      </c>
      <c r="C13" s="151" t="s">
        <v>5</v>
      </c>
      <c r="D13" s="42" t="s">
        <v>21</v>
      </c>
      <c r="E13" s="43" t="s">
        <v>22</v>
      </c>
      <c r="F13" s="149" t="s">
        <v>23</v>
      </c>
    </row>
    <row r="14" spans="1:6" ht="26.25" thickBot="1" x14ac:dyDescent="0.25">
      <c r="A14" s="154"/>
      <c r="B14" s="156"/>
      <c r="C14" s="152"/>
      <c r="D14" s="40" t="s">
        <v>24</v>
      </c>
      <c r="E14" s="41" t="s">
        <v>6</v>
      </c>
      <c r="F14" s="150"/>
    </row>
    <row r="15" spans="1:6" x14ac:dyDescent="0.2">
      <c r="A15" s="48">
        <v>1</v>
      </c>
      <c r="B15" s="49"/>
      <c r="C15" s="50" t="s">
        <v>47</v>
      </c>
      <c r="D15" s="51">
        <v>1</v>
      </c>
      <c r="E15" s="51">
        <v>10</v>
      </c>
      <c r="F15" s="52">
        <f>D15*E15</f>
        <v>10</v>
      </c>
    </row>
    <row r="16" spans="1:6" ht="12.75" customHeight="1" x14ac:dyDescent="0.2">
      <c r="A16" s="53">
        <f>A15+1</f>
        <v>2</v>
      </c>
      <c r="B16" s="54"/>
      <c r="C16" s="55" t="s">
        <v>56</v>
      </c>
      <c r="D16" s="56"/>
      <c r="E16" s="56"/>
      <c r="F16" s="57">
        <f t="shared" ref="F16:F37" si="1">D16*E16</f>
        <v>0</v>
      </c>
    </row>
    <row r="17" spans="1:6" ht="12.75" customHeight="1" x14ac:dyDescent="0.2">
      <c r="A17" s="53">
        <f t="shared" ref="A17:A39" si="2">A16+1</f>
        <v>3</v>
      </c>
      <c r="B17" s="54"/>
      <c r="C17" s="55" t="s">
        <v>18</v>
      </c>
      <c r="D17" s="56"/>
      <c r="E17" s="56"/>
      <c r="F17" s="57">
        <f t="shared" si="1"/>
        <v>0</v>
      </c>
    </row>
    <row r="18" spans="1:6" ht="12.75" customHeight="1" x14ac:dyDescent="0.2">
      <c r="A18" s="53">
        <f t="shared" si="2"/>
        <v>4</v>
      </c>
      <c r="B18" s="54"/>
      <c r="C18" s="55" t="s">
        <v>44</v>
      </c>
      <c r="D18" s="56"/>
      <c r="E18" s="56"/>
      <c r="F18" s="57">
        <f t="shared" si="1"/>
        <v>0</v>
      </c>
    </row>
    <row r="19" spans="1:6" ht="12.75" customHeight="1" x14ac:dyDescent="0.2">
      <c r="A19" s="53">
        <f t="shared" si="2"/>
        <v>5</v>
      </c>
      <c r="B19" s="54"/>
      <c r="C19" s="55" t="s">
        <v>57</v>
      </c>
      <c r="D19" s="56"/>
      <c r="E19" s="56"/>
      <c r="F19" s="57">
        <f t="shared" si="1"/>
        <v>0</v>
      </c>
    </row>
    <row r="20" spans="1:6" x14ac:dyDescent="0.2">
      <c r="A20" s="53">
        <f t="shared" si="2"/>
        <v>6</v>
      </c>
      <c r="B20" s="54"/>
      <c r="C20" s="55" t="s">
        <v>51</v>
      </c>
      <c r="D20" s="56"/>
      <c r="E20" s="56"/>
      <c r="F20" s="57">
        <f t="shared" si="1"/>
        <v>0</v>
      </c>
    </row>
    <row r="21" spans="1:6" x14ac:dyDescent="0.2">
      <c r="A21" s="53">
        <f t="shared" si="2"/>
        <v>7</v>
      </c>
      <c r="B21" s="54"/>
      <c r="C21" s="55" t="s">
        <v>45</v>
      </c>
      <c r="D21" s="56"/>
      <c r="E21" s="56"/>
      <c r="F21" s="57">
        <f t="shared" si="1"/>
        <v>0</v>
      </c>
    </row>
    <row r="22" spans="1:6" ht="12.75" customHeight="1" x14ac:dyDescent="0.2">
      <c r="A22" s="53">
        <f t="shared" si="2"/>
        <v>8</v>
      </c>
      <c r="B22" s="54"/>
      <c r="C22" s="55" t="s">
        <v>42</v>
      </c>
      <c r="D22" s="56"/>
      <c r="E22" s="56"/>
      <c r="F22" s="57">
        <f t="shared" si="1"/>
        <v>0</v>
      </c>
    </row>
    <row r="23" spans="1:6" x14ac:dyDescent="0.2">
      <c r="A23" s="53">
        <f t="shared" si="2"/>
        <v>9</v>
      </c>
      <c r="B23" s="54"/>
      <c r="C23" s="55" t="s">
        <v>48</v>
      </c>
      <c r="D23" s="56"/>
      <c r="E23" s="56"/>
      <c r="F23" s="57">
        <f t="shared" si="1"/>
        <v>0</v>
      </c>
    </row>
    <row r="24" spans="1:6" x14ac:dyDescent="0.2">
      <c r="A24" s="53">
        <f t="shared" si="2"/>
        <v>10</v>
      </c>
      <c r="B24" s="54"/>
      <c r="C24" s="55" t="s">
        <v>38</v>
      </c>
      <c r="D24" s="56"/>
      <c r="E24" s="56"/>
      <c r="F24" s="57">
        <f t="shared" si="1"/>
        <v>0</v>
      </c>
    </row>
    <row r="25" spans="1:6" x14ac:dyDescent="0.2">
      <c r="A25" s="53">
        <f t="shared" si="2"/>
        <v>11</v>
      </c>
      <c r="B25" s="54"/>
      <c r="C25" s="55" t="s">
        <v>39</v>
      </c>
      <c r="D25" s="56"/>
      <c r="E25" s="56"/>
      <c r="F25" s="57">
        <f t="shared" si="1"/>
        <v>0</v>
      </c>
    </row>
    <row r="26" spans="1:6" x14ac:dyDescent="0.2">
      <c r="A26" s="53">
        <f t="shared" si="2"/>
        <v>12</v>
      </c>
      <c r="B26" s="54"/>
      <c r="C26" s="55" t="s">
        <v>36</v>
      </c>
      <c r="D26" s="56"/>
      <c r="E26" s="56"/>
      <c r="F26" s="57">
        <f t="shared" si="1"/>
        <v>0</v>
      </c>
    </row>
    <row r="27" spans="1:6" x14ac:dyDescent="0.2">
      <c r="A27" s="53">
        <f t="shared" si="2"/>
        <v>13</v>
      </c>
      <c r="B27" s="54"/>
      <c r="C27" s="55" t="s">
        <v>54</v>
      </c>
      <c r="D27" s="56"/>
      <c r="E27" s="56"/>
      <c r="F27" s="57">
        <f t="shared" si="1"/>
        <v>0</v>
      </c>
    </row>
    <row r="28" spans="1:6" x14ac:dyDescent="0.2">
      <c r="A28" s="53">
        <f t="shared" si="2"/>
        <v>14</v>
      </c>
      <c r="B28" s="54"/>
      <c r="C28" s="55" t="s">
        <v>55</v>
      </c>
      <c r="D28" s="56"/>
      <c r="E28" s="56"/>
      <c r="F28" s="57">
        <f t="shared" si="1"/>
        <v>0</v>
      </c>
    </row>
    <row r="29" spans="1:6" x14ac:dyDescent="0.2">
      <c r="A29" s="53">
        <f t="shared" si="2"/>
        <v>15</v>
      </c>
      <c r="B29" s="54"/>
      <c r="C29" s="55" t="s">
        <v>49</v>
      </c>
      <c r="D29" s="56"/>
      <c r="E29" s="56"/>
      <c r="F29" s="57">
        <f t="shared" si="1"/>
        <v>0</v>
      </c>
    </row>
    <row r="30" spans="1:6" x14ac:dyDescent="0.2">
      <c r="A30" s="53">
        <f t="shared" si="2"/>
        <v>16</v>
      </c>
      <c r="B30" s="54"/>
      <c r="C30" s="55" t="s">
        <v>40</v>
      </c>
      <c r="D30" s="56"/>
      <c r="E30" s="56"/>
      <c r="F30" s="57">
        <f t="shared" si="1"/>
        <v>0</v>
      </c>
    </row>
    <row r="31" spans="1:6" x14ac:dyDescent="0.2">
      <c r="A31" s="53">
        <f t="shared" si="2"/>
        <v>17</v>
      </c>
      <c r="B31" s="54"/>
      <c r="C31" s="55" t="s">
        <v>17</v>
      </c>
      <c r="D31" s="56"/>
      <c r="E31" s="56"/>
      <c r="F31" s="57">
        <f t="shared" si="1"/>
        <v>0</v>
      </c>
    </row>
    <row r="32" spans="1:6" x14ac:dyDescent="0.2">
      <c r="A32" s="53">
        <f t="shared" si="2"/>
        <v>18</v>
      </c>
      <c r="B32" s="54"/>
      <c r="C32" s="55" t="s">
        <v>43</v>
      </c>
      <c r="D32" s="56"/>
      <c r="E32" s="56"/>
      <c r="F32" s="57">
        <f t="shared" si="1"/>
        <v>0</v>
      </c>
    </row>
    <row r="33" spans="1:6" x14ac:dyDescent="0.2">
      <c r="A33" s="53">
        <f t="shared" si="2"/>
        <v>19</v>
      </c>
      <c r="B33" s="54"/>
      <c r="C33" s="55" t="s">
        <v>46</v>
      </c>
      <c r="D33" s="56"/>
      <c r="E33" s="56"/>
      <c r="F33" s="57">
        <f t="shared" si="1"/>
        <v>0</v>
      </c>
    </row>
    <row r="34" spans="1:6" x14ac:dyDescent="0.2">
      <c r="A34" s="53">
        <f t="shared" si="2"/>
        <v>20</v>
      </c>
      <c r="B34" s="54"/>
      <c r="C34" s="55" t="s">
        <v>50</v>
      </c>
      <c r="D34" s="56"/>
      <c r="E34" s="56"/>
      <c r="F34" s="57">
        <f t="shared" si="1"/>
        <v>0</v>
      </c>
    </row>
    <row r="35" spans="1:6" x14ac:dyDescent="0.2">
      <c r="A35" s="53">
        <f t="shared" si="2"/>
        <v>21</v>
      </c>
      <c r="B35" s="54"/>
      <c r="C35" s="55" t="s">
        <v>41</v>
      </c>
      <c r="D35" s="56"/>
      <c r="E35" s="56"/>
      <c r="F35" s="57">
        <f t="shared" si="1"/>
        <v>0</v>
      </c>
    </row>
    <row r="36" spans="1:6" x14ac:dyDescent="0.2">
      <c r="A36" s="53">
        <f t="shared" si="2"/>
        <v>22</v>
      </c>
      <c r="B36" s="54"/>
      <c r="C36" s="55" t="s">
        <v>53</v>
      </c>
      <c r="D36" s="56"/>
      <c r="E36" s="56"/>
      <c r="F36" s="57">
        <f t="shared" si="1"/>
        <v>0</v>
      </c>
    </row>
    <row r="37" spans="1:6" x14ac:dyDescent="0.2">
      <c r="A37" s="53">
        <f t="shared" si="2"/>
        <v>23</v>
      </c>
      <c r="B37" s="54"/>
      <c r="C37" s="55" t="s">
        <v>52</v>
      </c>
      <c r="D37" s="56"/>
      <c r="E37" s="56"/>
      <c r="F37" s="57">
        <f t="shared" si="1"/>
        <v>0</v>
      </c>
    </row>
    <row r="38" spans="1:6" x14ac:dyDescent="0.2">
      <c r="A38" s="53">
        <f t="shared" si="2"/>
        <v>24</v>
      </c>
      <c r="B38" s="54"/>
      <c r="C38" s="55"/>
      <c r="D38" s="58"/>
      <c r="E38" s="58"/>
      <c r="F38" s="59"/>
    </row>
    <row r="39" spans="1:6" ht="13.5" thickBot="1" x14ac:dyDescent="0.25">
      <c r="A39" s="60">
        <f t="shared" si="2"/>
        <v>25</v>
      </c>
      <c r="B39" s="61"/>
      <c r="C39" s="62"/>
      <c r="D39" s="63"/>
      <c r="E39" s="63"/>
      <c r="F39" s="64"/>
    </row>
    <row r="40" spans="1:6" ht="36" customHeight="1" thickBot="1" x14ac:dyDescent="0.25">
      <c r="A40" s="179" t="s">
        <v>147</v>
      </c>
      <c r="B40" s="180"/>
      <c r="C40" s="180"/>
      <c r="D40" s="45" t="s">
        <v>149</v>
      </c>
      <c r="E40" s="181">
        <f>SUM(F15:F39)</f>
        <v>10</v>
      </c>
      <c r="F40" s="182"/>
    </row>
    <row r="41" spans="1:6" ht="14.25" thickTop="1" thickBot="1" x14ac:dyDescent="0.25">
      <c r="A41" s="146"/>
      <c r="B41" s="146"/>
      <c r="C41" s="146"/>
      <c r="D41" s="146"/>
      <c r="E41" s="146"/>
    </row>
    <row r="42" spans="1:6" ht="57.2" customHeight="1" thickTop="1" thickBot="1" x14ac:dyDescent="0.25">
      <c r="A42" s="177" t="s">
        <v>154</v>
      </c>
      <c r="B42" s="178"/>
      <c r="C42" s="178"/>
      <c r="D42" s="46" t="s">
        <v>148</v>
      </c>
      <c r="E42" s="169">
        <v>0</v>
      </c>
      <c r="F42" s="170"/>
    </row>
    <row r="43" spans="1:6" ht="14.25" thickTop="1" thickBot="1" x14ac:dyDescent="0.25">
      <c r="A43" s="146"/>
      <c r="B43" s="146"/>
      <c r="C43" s="146"/>
      <c r="D43" s="146"/>
      <c r="E43" s="146"/>
    </row>
    <row r="44" spans="1:6" ht="37.35" customHeight="1" thickTop="1" thickBot="1" x14ac:dyDescent="0.25">
      <c r="A44" s="165" t="s">
        <v>159</v>
      </c>
      <c r="B44" s="166"/>
      <c r="C44" s="166"/>
      <c r="D44" s="46" t="s">
        <v>150</v>
      </c>
      <c r="E44" s="167">
        <f>SUM(E10,E40,E42)</f>
        <v>5010</v>
      </c>
      <c r="F44" s="168"/>
    </row>
    <row r="45" spans="1:6" ht="14.25" thickTop="1" thickBot="1" x14ac:dyDescent="0.25">
      <c r="A45" s="147"/>
      <c r="B45" s="148"/>
      <c r="C45" s="148"/>
      <c r="D45" s="148"/>
      <c r="E45" s="148"/>
    </row>
    <row r="46" spans="1:6" ht="50.25" customHeight="1" thickTop="1" thickBot="1" x14ac:dyDescent="0.25">
      <c r="A46" s="183" t="s">
        <v>157</v>
      </c>
      <c r="B46" s="184"/>
      <c r="C46" s="184"/>
      <c r="D46" s="47" t="s">
        <v>151</v>
      </c>
      <c r="E46" s="169">
        <v>0</v>
      </c>
      <c r="F46" s="170"/>
    </row>
    <row r="47" spans="1:6" ht="14.25" thickTop="1" thickBot="1" x14ac:dyDescent="0.25">
      <c r="A47" s="146"/>
      <c r="B47" s="146"/>
      <c r="C47" s="146"/>
      <c r="D47" s="146"/>
      <c r="E47" s="146"/>
    </row>
    <row r="48" spans="1:6" ht="55.15" customHeight="1" thickTop="1" thickBot="1" x14ac:dyDescent="0.25">
      <c r="A48" s="177" t="s">
        <v>160</v>
      </c>
      <c r="B48" s="178"/>
      <c r="C48" s="178"/>
      <c r="D48" s="46" t="s">
        <v>152</v>
      </c>
      <c r="E48" s="167">
        <v>0</v>
      </c>
      <c r="F48" s="168"/>
    </row>
    <row r="49" spans="1:6" ht="14.25" thickTop="1" thickBot="1" x14ac:dyDescent="0.25">
      <c r="A49" s="146"/>
      <c r="B49" s="146"/>
      <c r="C49" s="146"/>
      <c r="D49" s="146"/>
      <c r="E49" s="146"/>
    </row>
    <row r="50" spans="1:6" ht="51.6" customHeight="1" thickTop="1" thickBot="1" x14ac:dyDescent="0.25">
      <c r="A50" s="165" t="s">
        <v>158</v>
      </c>
      <c r="B50" s="166"/>
      <c r="C50" s="166"/>
      <c r="D50" s="46" t="s">
        <v>153</v>
      </c>
      <c r="E50" s="167">
        <f>SUM(E44+E46+E48)</f>
        <v>5010</v>
      </c>
      <c r="F50" s="168"/>
    </row>
    <row r="51" spans="1:6" ht="13.5" thickTop="1" x14ac:dyDescent="0.2"/>
    <row r="52" spans="1:6" x14ac:dyDescent="0.2"/>
    <row r="53" spans="1:6" x14ac:dyDescent="0.2"/>
    <row r="54" spans="1:6" x14ac:dyDescent="0.2"/>
  </sheetData>
  <sortState xmlns:xlrd2="http://schemas.microsoft.com/office/spreadsheetml/2017/richdata2" ref="K15:K37">
    <sortCondition ref="K15:K37"/>
  </sortState>
  <mergeCells count="31">
    <mergeCell ref="A50:C50"/>
    <mergeCell ref="E50:F50"/>
    <mergeCell ref="E48:F48"/>
    <mergeCell ref="E46:F46"/>
    <mergeCell ref="A3:F3"/>
    <mergeCell ref="A12:F12"/>
    <mergeCell ref="A49:E49"/>
    <mergeCell ref="A42:C42"/>
    <mergeCell ref="A40:C40"/>
    <mergeCell ref="E40:F40"/>
    <mergeCell ref="E42:F42"/>
    <mergeCell ref="A44:C44"/>
    <mergeCell ref="A46:C46"/>
    <mergeCell ref="A47:E47"/>
    <mergeCell ref="E44:F44"/>
    <mergeCell ref="A48:C48"/>
    <mergeCell ref="A2:F2"/>
    <mergeCell ref="A1:F1"/>
    <mergeCell ref="A41:E41"/>
    <mergeCell ref="A43:E43"/>
    <mergeCell ref="A45:E45"/>
    <mergeCell ref="F4:F5"/>
    <mergeCell ref="C13:C14"/>
    <mergeCell ref="F13:F14"/>
    <mergeCell ref="A13:A14"/>
    <mergeCell ref="B13:B14"/>
    <mergeCell ref="E10:F10"/>
    <mergeCell ref="A10:C10"/>
    <mergeCell ref="C4:C5"/>
    <mergeCell ref="A4:A5"/>
    <mergeCell ref="B4:B5"/>
  </mergeCells>
  <phoneticPr fontId="2" type="noConversion"/>
  <printOptions horizontalCentered="1"/>
  <pageMargins left="0.19685039370078741" right="0.19685039370078741" top="1.1811023622047245" bottom="0.98425196850393704" header="0.31496062992125984" footer="0.51181102362204722"/>
  <pageSetup paperSize="9" fitToHeight="0" orientation="landscape" r:id="rId1"/>
  <headerFooter alignWithMargins="0">
    <oddHeader>&amp;C&amp;"Cambria,Grassetto"AUTOSTRADE PER L'ITALIA&amp;"Cambria,Normale" 
A14 BOLOGNA-BARI-TARANTO
Ampliamento alla terza corsia del tratto Rimini Nord-Pedaso
Tratto : Rimini Nord - Cattolica
Opere di completamento sulla viabilità connessa</oddHeader>
    <oddFooter xml:space="preserve">&amp;L
&amp;G&amp;C&amp;"Bell MT,Normale"Pagina &amp;P di &amp;N&amp;R&amp;"Bell MT,Normale"TIMBRO E FIRMA DEL CONCORRENTE&amp;"Arial,Normale"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55"/>
  <sheetViews>
    <sheetView zoomScale="85" zoomScaleNormal="85" workbookViewId="0">
      <selection activeCell="G15" sqref="G15"/>
    </sheetView>
  </sheetViews>
  <sheetFormatPr defaultColWidth="15.85546875" defaultRowHeight="30.4" customHeight="1" x14ac:dyDescent="0.2"/>
  <cols>
    <col min="1" max="1" width="8.28515625" style="4" bestFit="1" customWidth="1"/>
    <col min="2" max="2" width="21.42578125" style="5" bestFit="1" customWidth="1"/>
    <col min="3" max="3" width="48" style="5" customWidth="1"/>
    <col min="4" max="4" width="8.7109375" style="5" customWidth="1"/>
    <col min="5" max="5" width="16" style="5" bestFit="1" customWidth="1"/>
    <col min="6" max="6" width="13.42578125" style="5" bestFit="1" customWidth="1"/>
    <col min="7" max="7" width="14.85546875" style="5" customWidth="1"/>
    <col min="8" max="8" width="13.42578125" style="5" bestFit="1" customWidth="1"/>
    <col min="9" max="9" width="14.85546875" style="5" customWidth="1"/>
    <col min="10" max="10" width="13.42578125" style="5" bestFit="1" customWidth="1"/>
    <col min="11" max="11" width="14.85546875" style="5" customWidth="1"/>
    <col min="12" max="12" width="13.42578125" style="5" bestFit="1" customWidth="1"/>
    <col min="13" max="13" width="14.85546875" style="5" customWidth="1"/>
    <col min="14" max="15" width="17.42578125" style="6" customWidth="1"/>
    <col min="16" max="16" width="13.42578125" style="6" bestFit="1" customWidth="1"/>
    <col min="17" max="17" width="17.7109375" style="6" customWidth="1"/>
    <col min="18" max="18" width="13.42578125" style="6" bestFit="1" customWidth="1"/>
    <col min="19" max="19" width="16.140625" style="6" customWidth="1"/>
    <col min="20" max="20" width="13.42578125" style="6" bestFit="1" customWidth="1"/>
    <col min="21" max="21" width="19" style="6" customWidth="1"/>
    <col min="22" max="22" width="13.42578125" style="6" bestFit="1" customWidth="1"/>
    <col min="23" max="23" width="18.28515625" style="6" customWidth="1"/>
    <col min="24" max="24" width="13.42578125" style="6" bestFit="1" customWidth="1"/>
    <col min="25" max="25" width="13.7109375" style="6" customWidth="1"/>
    <col min="26" max="26" width="13.42578125" style="6" bestFit="1" customWidth="1"/>
    <col min="27" max="27" width="14" style="6" customWidth="1"/>
    <col min="28" max="28" width="13.42578125" style="6" customWidth="1"/>
    <col min="29" max="29" width="14.42578125" style="6" customWidth="1"/>
    <col min="30" max="30" width="13.42578125" style="6" bestFit="1" customWidth="1"/>
    <col min="31" max="31" width="16.28515625" style="6" customWidth="1"/>
    <col min="32" max="32" width="13.42578125" style="6" bestFit="1" customWidth="1"/>
    <col min="33" max="33" width="16.85546875" style="6" customWidth="1"/>
    <col min="34" max="34" width="13.42578125" style="6" bestFit="1" customWidth="1"/>
    <col min="35" max="35" width="14.42578125" style="6" customWidth="1"/>
    <col min="36" max="36" width="13.42578125" style="6" bestFit="1" customWidth="1"/>
    <col min="37" max="37" width="16" style="6" customWidth="1"/>
    <col min="38" max="38" width="13.42578125" style="6" bestFit="1" customWidth="1"/>
    <col min="39" max="39" width="14.42578125" style="6" customWidth="1"/>
    <col min="40" max="40" width="13.42578125" style="6" bestFit="1" customWidth="1"/>
    <col min="41" max="41" width="12.85546875" style="6" customWidth="1"/>
    <col min="42" max="42" width="13.42578125" style="6" bestFit="1" customWidth="1"/>
    <col min="43" max="43" width="16.7109375" style="6" customWidth="1"/>
    <col min="44" max="44" width="14.42578125" style="6" bestFit="1" customWidth="1"/>
    <col min="45" max="47" width="16.7109375" style="6" customWidth="1"/>
    <col min="48" max="48" width="14.42578125" style="6" bestFit="1" customWidth="1"/>
    <col min="49" max="51" width="16.7109375" style="6" customWidth="1"/>
    <col min="52" max="52" width="14.42578125" style="6" customWidth="1"/>
    <col min="53" max="53" width="14.85546875" style="6" customWidth="1"/>
    <col min="54" max="58" width="16.7109375" style="6" customWidth="1"/>
    <col min="59" max="59" width="16" style="6" customWidth="1"/>
    <col min="60" max="65" width="16.7109375" style="6" customWidth="1"/>
    <col min="66" max="66" width="15.85546875" style="7"/>
    <col min="67" max="16384" width="15.85546875" style="6"/>
  </cols>
  <sheetData>
    <row r="1" spans="1:66" ht="30.4" customHeight="1" thickBot="1" x14ac:dyDescent="0.25"/>
    <row r="2" spans="1:66" ht="30.4" customHeight="1" x14ac:dyDescent="0.2">
      <c r="A2" s="8" t="s">
        <v>27</v>
      </c>
      <c r="B2" s="9" t="s">
        <v>28</v>
      </c>
      <c r="C2" s="10" t="s">
        <v>29</v>
      </c>
      <c r="D2" s="10"/>
      <c r="E2" s="10"/>
      <c r="F2" s="6"/>
    </row>
    <row r="3" spans="1:66" ht="30.4" customHeight="1" x14ac:dyDescent="0.2">
      <c r="A3" s="11" t="s">
        <v>30</v>
      </c>
      <c r="B3" s="12" t="s">
        <v>1</v>
      </c>
      <c r="C3" s="13" t="s">
        <v>31</v>
      </c>
      <c r="D3" s="13"/>
      <c r="E3" s="13"/>
      <c r="F3" s="6"/>
    </row>
    <row r="4" spans="1:66" ht="25.5" x14ac:dyDescent="0.2">
      <c r="A4" s="11" t="s">
        <v>32</v>
      </c>
      <c r="B4" s="12" t="s">
        <v>33</v>
      </c>
      <c r="C4" s="13" t="s">
        <v>34</v>
      </c>
      <c r="D4" s="13"/>
      <c r="E4" s="13"/>
      <c r="F4" s="6"/>
    </row>
    <row r="5" spans="1:66" ht="48.4" customHeight="1" x14ac:dyDescent="0.2">
      <c r="A5" s="14"/>
      <c r="B5" s="15"/>
      <c r="C5" s="13" t="s">
        <v>35</v>
      </c>
      <c r="D5" s="13"/>
      <c r="E5" s="13"/>
      <c r="F5" s="6"/>
    </row>
    <row r="6" spans="1:66" ht="30.4" customHeight="1" thickBot="1" x14ac:dyDescent="0.25"/>
    <row r="7" spans="1:66" ht="70.5" customHeight="1" thickBot="1" x14ac:dyDescent="0.25">
      <c r="A7" s="193" t="s">
        <v>37</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5"/>
    </row>
    <row r="8" spans="1:66" ht="30.4" customHeight="1" x14ac:dyDescent="0.2">
      <c r="A8" s="200" t="s">
        <v>11</v>
      </c>
      <c r="B8" s="185" t="s">
        <v>12</v>
      </c>
      <c r="C8" s="185" t="s">
        <v>13</v>
      </c>
      <c r="D8" s="185" t="s">
        <v>14</v>
      </c>
      <c r="E8" s="188" t="s">
        <v>15</v>
      </c>
      <c r="F8" s="203" t="s">
        <v>59</v>
      </c>
      <c r="G8" s="204"/>
      <c r="H8" s="204"/>
      <c r="I8" s="204"/>
      <c r="J8" s="204"/>
      <c r="K8" s="204"/>
      <c r="L8" s="204"/>
      <c r="M8" s="205"/>
      <c r="N8" s="191" t="s">
        <v>58</v>
      </c>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2"/>
    </row>
    <row r="9" spans="1:66" s="17" customFormat="1" ht="30.4" customHeight="1" x14ac:dyDescent="0.2">
      <c r="A9" s="201"/>
      <c r="B9" s="186"/>
      <c r="C9" s="186"/>
      <c r="D9" s="186"/>
      <c r="E9" s="189"/>
      <c r="F9" s="196" t="s">
        <v>7</v>
      </c>
      <c r="G9" s="199"/>
      <c r="H9" s="196" t="s">
        <v>8</v>
      </c>
      <c r="I9" s="197"/>
      <c r="J9" s="198" t="s">
        <v>9</v>
      </c>
      <c r="K9" s="199"/>
      <c r="L9" s="196" t="s">
        <v>10</v>
      </c>
      <c r="M9" s="197"/>
      <c r="N9" s="25" t="str">
        <f>VLOOKUP(O10,' Sommario_costi_MANODOPERA'!$A:$C,3,0)</f>
        <v>Attrezzatura per taglio pavimentazioni e cls</v>
      </c>
      <c r="O9" s="25"/>
      <c r="P9" s="24" t="str">
        <f>VLOOKUP(Q10,' Sommario_costi_MANODOPERA'!$A:$C,3,0)</f>
        <v>Autocarro con gruetta da 3500kg</v>
      </c>
      <c r="Q9" s="130"/>
      <c r="R9" s="25" t="str">
        <f>VLOOKUP(S10,' Sommario_costi_MANODOPERA'!$A:$C,3,0)</f>
        <v>Autocarro o furgone portata 15 q</v>
      </c>
      <c r="S9" s="25"/>
      <c r="T9" s="24" t="str">
        <f>VLOOKUP(U10,' Sommario_costi_MANODOPERA'!$A:$C,3,0)</f>
        <v>Avvitatore</v>
      </c>
      <c r="U9" s="130"/>
      <c r="V9" s="25" t="str">
        <f>VLOOKUP(W10,' Sommario_costi_MANODOPERA'!$A:$C,3,0)</f>
        <v>Betoniera 500 lt</v>
      </c>
      <c r="W9" s="25"/>
      <c r="X9" s="24" t="str">
        <f>VLOOKUP(Y10,' Sommario_costi_MANODOPERA'!$A:$C,3,0)</f>
        <v>Betoniera a bicchiere</v>
      </c>
      <c r="Y9" s="130"/>
      <c r="Z9" s="25" t="str">
        <f>VLOOKUP(AA10,' Sommario_costi_MANODOPERA'!$A:$C,3,0)</f>
        <v>Cannello</v>
      </c>
      <c r="AA9" s="25"/>
      <c r="AB9" s="24" t="str">
        <f>VLOOKUP(AC10,' Sommario_costi_MANODOPERA'!$A:$C,3,0)</f>
        <v>Carotatrice</v>
      </c>
      <c r="AC9" s="130"/>
      <c r="AD9" s="25" t="str">
        <f>VLOOKUP(AE10,' Sommario_costi_MANODOPERA'!$A:$C,3,0)</f>
        <v>Escavatore 70 HP</v>
      </c>
      <c r="AE9" s="27"/>
      <c r="AF9" s="26" t="str">
        <f>VLOOKUP(AG10,' Sommario_costi_MANODOPERA'!$A:$C,3,0)</f>
        <v>Escavatore 70 HP munito di martello</v>
      </c>
      <c r="AG9" s="27"/>
      <c r="AH9" s="26" t="str">
        <f>VLOOKUP(AI10,' Sommario_costi_MANODOPERA'!$A:$C,3,0)</f>
        <v>Flex</v>
      </c>
      <c r="AI9" s="27"/>
      <c r="AJ9" s="26" t="str">
        <f>VLOOKUP(AK10,' Sommario_costi_MANODOPERA'!$A:$C,3,0)</f>
        <v>Gruppo elettrogeno</v>
      </c>
      <c r="AK9" s="27"/>
      <c r="AL9" s="26" t="str">
        <f>VLOOKUP(AM10,' Sommario_costi_MANODOPERA'!$A:$C,3,0)</f>
        <v>Gruppo elettrogeno da 31 a 60 Kva</v>
      </c>
      <c r="AM9" s="27"/>
      <c r="AN9" s="26" t="str">
        <f>VLOOKUP(AO10,' Sommario_costi_MANODOPERA'!$A:$C,3,0)</f>
        <v>Idroscrificatrice ad alta pressione</v>
      </c>
      <c r="AO9" s="27"/>
      <c r="AP9" s="26" t="str">
        <f>VLOOKUP(AQ10,' Sommario_costi_MANODOPERA'!$A:$C,3,0)</f>
        <v>Macchina per fresatura a freddo</v>
      </c>
      <c r="AQ9" s="27"/>
      <c r="AR9" s="26" t="str">
        <f>VLOOKUP(AS10,' Sommario_costi_MANODOPERA'!$A:$C,3,0)</f>
        <v>Martello combinato</v>
      </c>
      <c r="AS9" s="27"/>
      <c r="AT9" s="26" t="str">
        <f>VLOOKUP(AU10,' Sommario_costi_MANODOPERA'!$A:$C,3,0)</f>
        <v>Martello demolitore (incluso motocompressore)</v>
      </c>
      <c r="AU9" s="27"/>
      <c r="AV9" s="26" t="str">
        <f>VLOOKUP(AW10,' Sommario_costi_MANODOPERA'!$A:$C,3,0)</f>
        <v>Miscelatore</v>
      </c>
      <c r="AW9" s="27"/>
      <c r="AX9" s="26" t="str">
        <f>VLOOKUP(AY10,' Sommario_costi_MANODOPERA'!$A:$C,3,0)</f>
        <v>Motosaldatrice meccanica</v>
      </c>
      <c r="AY9" s="27"/>
      <c r="AZ9" s="26" t="str">
        <f>VLOOKUP(BA10,' Sommario_costi_MANODOPERA'!$A:$C,3,0)</f>
        <v>Rullo/piastra vibrante</v>
      </c>
      <c r="BA9" s="27"/>
      <c r="BB9" s="26" t="str">
        <f>VLOOKUP(BC10,' Sommario_costi_MANODOPERA'!$A:$C,3,0)</f>
        <v>Sabbiatrice meccanica</v>
      </c>
      <c r="BC9" s="27"/>
      <c r="BD9" s="26" t="str">
        <f>VLOOKUP(BE10,' Sommario_costi_MANODOPERA'!$A:$C,3,0)</f>
        <v>Saldatrice</v>
      </c>
      <c r="BE9" s="27"/>
      <c r="BF9" s="26" t="str">
        <f>VLOOKUP(BG10,' Sommario_costi_MANODOPERA'!$A:$C,3,0)</f>
        <v>Trabattello</v>
      </c>
      <c r="BG9" s="27"/>
      <c r="BH9" s="26" t="s">
        <v>16</v>
      </c>
      <c r="BI9" s="27"/>
      <c r="BJ9" s="26" t="s">
        <v>16</v>
      </c>
      <c r="BK9" s="27"/>
      <c r="BL9" s="26" t="s">
        <v>16</v>
      </c>
      <c r="BM9" s="28"/>
      <c r="BN9" s="16"/>
    </row>
    <row r="10" spans="1:66" s="17" customFormat="1" ht="30.4" customHeight="1" x14ac:dyDescent="0.2">
      <c r="A10" s="201"/>
      <c r="B10" s="186"/>
      <c r="C10" s="186"/>
      <c r="D10" s="186"/>
      <c r="E10" s="189"/>
      <c r="F10" s="196"/>
      <c r="G10" s="199"/>
      <c r="H10" s="196"/>
      <c r="I10" s="197"/>
      <c r="J10" s="198"/>
      <c r="K10" s="199"/>
      <c r="L10" s="196"/>
      <c r="M10" s="197"/>
      <c r="N10" s="103" t="s">
        <v>4</v>
      </c>
      <c r="O10" s="30">
        <v>1</v>
      </c>
      <c r="P10" s="29" t="str">
        <f>$N10</f>
        <v>Num. Progr.</v>
      </c>
      <c r="Q10" s="131">
        <f>O10+1</f>
        <v>2</v>
      </c>
      <c r="R10" s="103" t="str">
        <f>$N10</f>
        <v>Num. Progr.</v>
      </c>
      <c r="S10" s="30">
        <f>Q10+1</f>
        <v>3</v>
      </c>
      <c r="T10" s="29" t="str">
        <f>$N10</f>
        <v>Num. Progr.</v>
      </c>
      <c r="U10" s="131">
        <f>S10+1</f>
        <v>4</v>
      </c>
      <c r="V10" s="103" t="str">
        <f>$N10</f>
        <v>Num. Progr.</v>
      </c>
      <c r="W10" s="30">
        <f>U10+1</f>
        <v>5</v>
      </c>
      <c r="X10" s="29" t="str">
        <f>$N10</f>
        <v>Num. Progr.</v>
      </c>
      <c r="Y10" s="131">
        <f>W10+1</f>
        <v>6</v>
      </c>
      <c r="Z10" s="103" t="str">
        <f>$N10</f>
        <v>Num. Progr.</v>
      </c>
      <c r="AA10" s="30">
        <f>Y10+1</f>
        <v>7</v>
      </c>
      <c r="AB10" s="29" t="str">
        <f>$N10</f>
        <v>Num. Progr.</v>
      </c>
      <c r="AC10" s="131">
        <f>AA10+1</f>
        <v>8</v>
      </c>
      <c r="AD10" s="103" t="str">
        <f>$N10</f>
        <v>Num. Progr.</v>
      </c>
      <c r="AE10" s="31">
        <f>AC10+1</f>
        <v>9</v>
      </c>
      <c r="AF10" s="31" t="str">
        <f>$N10</f>
        <v>Num. Progr.</v>
      </c>
      <c r="AG10" s="31">
        <f>AE10+1</f>
        <v>10</v>
      </c>
      <c r="AH10" s="31" t="str">
        <f>$N10</f>
        <v>Num. Progr.</v>
      </c>
      <c r="AI10" s="31">
        <f>AG10+1</f>
        <v>11</v>
      </c>
      <c r="AJ10" s="31" t="str">
        <f>$N10</f>
        <v>Num. Progr.</v>
      </c>
      <c r="AK10" s="31">
        <f>AI10+1</f>
        <v>12</v>
      </c>
      <c r="AL10" s="31" t="str">
        <f>$N10</f>
        <v>Num. Progr.</v>
      </c>
      <c r="AM10" s="31">
        <f>AK10+1</f>
        <v>13</v>
      </c>
      <c r="AN10" s="31" t="str">
        <f>$N10</f>
        <v>Num. Progr.</v>
      </c>
      <c r="AO10" s="31">
        <f>AM10+1</f>
        <v>14</v>
      </c>
      <c r="AP10" s="31" t="str">
        <f>$N10</f>
        <v>Num. Progr.</v>
      </c>
      <c r="AQ10" s="31">
        <f>AO10+1</f>
        <v>15</v>
      </c>
      <c r="AR10" s="31" t="str">
        <f>$N10</f>
        <v>Num. Progr.</v>
      </c>
      <c r="AS10" s="31">
        <f>AQ10+1</f>
        <v>16</v>
      </c>
      <c r="AT10" s="31" t="str">
        <f>$N10</f>
        <v>Num. Progr.</v>
      </c>
      <c r="AU10" s="31">
        <f>AS10+1</f>
        <v>17</v>
      </c>
      <c r="AV10" s="31" t="str">
        <f>$N10</f>
        <v>Num. Progr.</v>
      </c>
      <c r="AW10" s="31">
        <f>AU10+1</f>
        <v>18</v>
      </c>
      <c r="AX10" s="31" t="str">
        <f>$N10</f>
        <v>Num. Progr.</v>
      </c>
      <c r="AY10" s="31">
        <f>AW10+1</f>
        <v>19</v>
      </c>
      <c r="AZ10" s="31" t="str">
        <f>$N10</f>
        <v>Num. Progr.</v>
      </c>
      <c r="BA10" s="31">
        <f>AY10+1</f>
        <v>20</v>
      </c>
      <c r="BB10" s="31" t="str">
        <f>$N10</f>
        <v>Num. Progr.</v>
      </c>
      <c r="BC10" s="31">
        <f>BA10+1</f>
        <v>21</v>
      </c>
      <c r="BD10" s="31" t="str">
        <f>$N10</f>
        <v>Num. Progr.</v>
      </c>
      <c r="BE10" s="31">
        <f>BC10+1</f>
        <v>22</v>
      </c>
      <c r="BF10" s="31" t="str">
        <f>$N10</f>
        <v>Num. Progr.</v>
      </c>
      <c r="BG10" s="31">
        <f>BE10+1</f>
        <v>23</v>
      </c>
      <c r="BH10" s="31" t="str">
        <f>$N10</f>
        <v>Num. Progr.</v>
      </c>
      <c r="BI10" s="31">
        <f>BG10+1</f>
        <v>24</v>
      </c>
      <c r="BJ10" s="31" t="str">
        <f>$N10</f>
        <v>Num. Progr.</v>
      </c>
      <c r="BK10" s="31">
        <f>BI10+1</f>
        <v>25</v>
      </c>
      <c r="BL10" s="31" t="str">
        <f>$N10</f>
        <v>Num. Progr.</v>
      </c>
      <c r="BM10" s="32">
        <f>BK10+1</f>
        <v>26</v>
      </c>
      <c r="BN10" s="16"/>
    </row>
    <row r="11" spans="1:66" s="17" customFormat="1" ht="30.4" customHeight="1" thickBot="1" x14ac:dyDescent="0.25">
      <c r="A11" s="202"/>
      <c r="B11" s="187"/>
      <c r="C11" s="187"/>
      <c r="D11" s="187"/>
      <c r="E11" s="190"/>
      <c r="F11" s="22" t="s">
        <v>25</v>
      </c>
      <c r="G11" s="114" t="s">
        <v>26</v>
      </c>
      <c r="H11" s="22" t="s">
        <v>25</v>
      </c>
      <c r="I11" s="23" t="s">
        <v>26</v>
      </c>
      <c r="J11" s="118" t="s">
        <v>25</v>
      </c>
      <c r="K11" s="114" t="s">
        <v>26</v>
      </c>
      <c r="L11" s="22" t="s">
        <v>25</v>
      </c>
      <c r="M11" s="23" t="s">
        <v>26</v>
      </c>
      <c r="N11" s="33" t="s">
        <v>25</v>
      </c>
      <c r="O11" s="125" t="s">
        <v>26</v>
      </c>
      <c r="P11" s="132" t="s">
        <v>25</v>
      </c>
      <c r="Q11" s="133" t="s">
        <v>26</v>
      </c>
      <c r="R11" s="33" t="s">
        <v>25</v>
      </c>
      <c r="S11" s="125" t="s">
        <v>26</v>
      </c>
      <c r="T11" s="132" t="s">
        <v>25</v>
      </c>
      <c r="U11" s="133" t="s">
        <v>26</v>
      </c>
      <c r="V11" s="33" t="s">
        <v>25</v>
      </c>
      <c r="W11" s="125" t="s">
        <v>26</v>
      </c>
      <c r="X11" s="132" t="s">
        <v>25</v>
      </c>
      <c r="Y11" s="133" t="s">
        <v>26</v>
      </c>
      <c r="Z11" s="33" t="s">
        <v>25</v>
      </c>
      <c r="AA11" s="125" t="s">
        <v>26</v>
      </c>
      <c r="AB11" s="132" t="s">
        <v>25</v>
      </c>
      <c r="AC11" s="133" t="s">
        <v>26</v>
      </c>
      <c r="AD11" s="33" t="s">
        <v>25</v>
      </c>
      <c r="AE11" s="34" t="s">
        <v>26</v>
      </c>
      <c r="AF11" s="34" t="s">
        <v>25</v>
      </c>
      <c r="AG11" s="34" t="s">
        <v>26</v>
      </c>
      <c r="AH11" s="34" t="s">
        <v>25</v>
      </c>
      <c r="AI11" s="34" t="s">
        <v>26</v>
      </c>
      <c r="AJ11" s="34" t="s">
        <v>25</v>
      </c>
      <c r="AK11" s="34" t="s">
        <v>26</v>
      </c>
      <c r="AL11" s="34" t="s">
        <v>25</v>
      </c>
      <c r="AM11" s="34" t="s">
        <v>26</v>
      </c>
      <c r="AN11" s="34" t="s">
        <v>25</v>
      </c>
      <c r="AO11" s="34" t="s">
        <v>26</v>
      </c>
      <c r="AP11" s="34" t="s">
        <v>25</v>
      </c>
      <c r="AQ11" s="34" t="s">
        <v>26</v>
      </c>
      <c r="AR11" s="34" t="s">
        <v>25</v>
      </c>
      <c r="AS11" s="34" t="s">
        <v>26</v>
      </c>
      <c r="AT11" s="34" t="s">
        <v>25</v>
      </c>
      <c r="AU11" s="34" t="s">
        <v>26</v>
      </c>
      <c r="AV11" s="34" t="s">
        <v>25</v>
      </c>
      <c r="AW11" s="34" t="s">
        <v>26</v>
      </c>
      <c r="AX11" s="34" t="s">
        <v>25</v>
      </c>
      <c r="AY11" s="34" t="s">
        <v>26</v>
      </c>
      <c r="AZ11" s="34" t="s">
        <v>25</v>
      </c>
      <c r="BA11" s="34" t="s">
        <v>26</v>
      </c>
      <c r="BB11" s="34" t="s">
        <v>25</v>
      </c>
      <c r="BC11" s="34" t="s">
        <v>26</v>
      </c>
      <c r="BD11" s="34" t="s">
        <v>25</v>
      </c>
      <c r="BE11" s="34" t="s">
        <v>26</v>
      </c>
      <c r="BF11" s="34" t="s">
        <v>25</v>
      </c>
      <c r="BG11" s="34" t="s">
        <v>26</v>
      </c>
      <c r="BH11" s="34" t="s">
        <v>25</v>
      </c>
      <c r="BI11" s="34" t="s">
        <v>26</v>
      </c>
      <c r="BJ11" s="34" t="s">
        <v>25</v>
      </c>
      <c r="BK11" s="34" t="s">
        <v>26</v>
      </c>
      <c r="BL11" s="34" t="s">
        <v>25</v>
      </c>
      <c r="BM11" s="35" t="s">
        <v>26</v>
      </c>
      <c r="BN11" s="16"/>
    </row>
    <row r="12" spans="1:66" ht="30.4" customHeight="1" x14ac:dyDescent="0.2">
      <c r="A12" s="74" t="s">
        <v>0</v>
      </c>
      <c r="B12" s="75" t="s">
        <v>60</v>
      </c>
      <c r="C12" s="76" t="s">
        <v>61</v>
      </c>
      <c r="D12" s="77" t="s">
        <v>62</v>
      </c>
      <c r="E12" s="97">
        <v>120</v>
      </c>
      <c r="F12" s="108"/>
      <c r="G12" s="115"/>
      <c r="H12" s="108"/>
      <c r="I12" s="119"/>
      <c r="J12" s="94"/>
      <c r="K12" s="122"/>
      <c r="L12" s="108"/>
      <c r="M12" s="109"/>
      <c r="N12" s="104"/>
      <c r="O12" s="126"/>
      <c r="P12" s="134"/>
      <c r="Q12" s="135"/>
      <c r="R12" s="104"/>
      <c r="S12" s="126"/>
      <c r="T12" s="134"/>
      <c r="U12" s="135"/>
      <c r="V12" s="104"/>
      <c r="W12" s="126"/>
      <c r="X12" s="134"/>
      <c r="Y12" s="135"/>
      <c r="Z12" s="104"/>
      <c r="AA12" s="126"/>
      <c r="AB12" s="134"/>
      <c r="AC12" s="135"/>
      <c r="AD12" s="104"/>
      <c r="AE12" s="126"/>
      <c r="AF12" s="134"/>
      <c r="AG12" s="135"/>
      <c r="AH12" s="104"/>
      <c r="AI12" s="126"/>
      <c r="AJ12" s="134"/>
      <c r="AK12" s="135"/>
      <c r="AL12" s="78"/>
      <c r="AM12" s="78"/>
      <c r="AN12" s="134"/>
      <c r="AO12" s="135"/>
      <c r="AP12" s="78"/>
      <c r="AQ12" s="78"/>
      <c r="AR12" s="134"/>
      <c r="AS12" s="135"/>
      <c r="AT12" s="78"/>
      <c r="AU12" s="78"/>
      <c r="AV12" s="134"/>
      <c r="AW12" s="135"/>
      <c r="AX12" s="78"/>
      <c r="AY12" s="78"/>
      <c r="AZ12" s="134"/>
      <c r="BA12" s="135"/>
      <c r="BB12" s="78"/>
      <c r="BC12" s="78"/>
      <c r="BD12" s="134"/>
      <c r="BE12" s="135"/>
      <c r="BF12" s="78"/>
      <c r="BG12" s="78"/>
      <c r="BH12" s="134"/>
      <c r="BI12" s="135"/>
      <c r="BJ12" s="78"/>
      <c r="BK12" s="78"/>
      <c r="BL12" s="134"/>
      <c r="BM12" s="135"/>
      <c r="BN12" s="18"/>
    </row>
    <row r="13" spans="1:66" ht="30.4" customHeight="1" x14ac:dyDescent="0.2">
      <c r="A13" s="79">
        <f>+A12+1</f>
        <v>2</v>
      </c>
      <c r="B13" s="80" t="s">
        <v>60</v>
      </c>
      <c r="C13" s="81" t="s">
        <v>63</v>
      </c>
      <c r="D13" s="82" t="s">
        <v>62</v>
      </c>
      <c r="E13" s="98">
        <v>335</v>
      </c>
      <c r="F13" s="110"/>
      <c r="G13" s="116"/>
      <c r="H13" s="110"/>
      <c r="I13" s="120"/>
      <c r="J13" s="95"/>
      <c r="K13" s="123"/>
      <c r="L13" s="110"/>
      <c r="M13" s="111"/>
      <c r="N13" s="105"/>
      <c r="O13" s="127"/>
      <c r="P13" s="136"/>
      <c r="Q13" s="137"/>
      <c r="R13" s="105"/>
      <c r="S13" s="127"/>
      <c r="T13" s="136"/>
      <c r="U13" s="137"/>
      <c r="V13" s="105"/>
      <c r="W13" s="127"/>
      <c r="X13" s="136"/>
      <c r="Y13" s="137"/>
      <c r="Z13" s="105"/>
      <c r="AA13" s="127"/>
      <c r="AB13" s="136"/>
      <c r="AC13" s="137"/>
      <c r="AD13" s="105"/>
      <c r="AE13" s="127"/>
      <c r="AF13" s="136"/>
      <c r="AG13" s="137"/>
      <c r="AH13" s="105"/>
      <c r="AI13" s="127"/>
      <c r="AJ13" s="136"/>
      <c r="AK13" s="137"/>
      <c r="AL13" s="84"/>
      <c r="AM13" s="84"/>
      <c r="AN13" s="136"/>
      <c r="AO13" s="137"/>
      <c r="AP13" s="84"/>
      <c r="AQ13" s="84"/>
      <c r="AR13" s="136"/>
      <c r="AS13" s="137"/>
      <c r="AT13" s="84"/>
      <c r="AU13" s="84"/>
      <c r="AV13" s="136"/>
      <c r="AW13" s="137"/>
      <c r="AX13" s="84"/>
      <c r="AY13" s="84"/>
      <c r="AZ13" s="136"/>
      <c r="BA13" s="137"/>
      <c r="BB13" s="84"/>
      <c r="BC13" s="84"/>
      <c r="BD13" s="136"/>
      <c r="BE13" s="137"/>
      <c r="BF13" s="84"/>
      <c r="BG13" s="84"/>
      <c r="BH13" s="136"/>
      <c r="BI13" s="137"/>
      <c r="BJ13" s="84"/>
      <c r="BK13" s="84"/>
      <c r="BL13" s="136"/>
      <c r="BM13" s="137"/>
      <c r="BN13" s="18"/>
    </row>
    <row r="14" spans="1:66" ht="30.4" customHeight="1" x14ac:dyDescent="0.2">
      <c r="A14" s="79">
        <f t="shared" ref="A14:A53" si="0">+A13+1</f>
        <v>3</v>
      </c>
      <c r="B14" s="85" t="s">
        <v>64</v>
      </c>
      <c r="C14" s="81" t="s">
        <v>65</v>
      </c>
      <c r="D14" s="82" t="s">
        <v>66</v>
      </c>
      <c r="E14" s="98">
        <v>16</v>
      </c>
      <c r="F14" s="110"/>
      <c r="G14" s="116"/>
      <c r="H14" s="110"/>
      <c r="I14" s="120"/>
      <c r="J14" s="95"/>
      <c r="K14" s="123"/>
      <c r="L14" s="110"/>
      <c r="M14" s="111"/>
      <c r="N14" s="106"/>
      <c r="O14" s="128"/>
      <c r="P14" s="136"/>
      <c r="Q14" s="137"/>
      <c r="R14" s="105"/>
      <c r="S14" s="127"/>
      <c r="T14" s="136"/>
      <c r="U14" s="137"/>
      <c r="V14" s="105"/>
      <c r="W14" s="127"/>
      <c r="X14" s="136"/>
      <c r="Y14" s="137"/>
      <c r="Z14" s="105"/>
      <c r="AA14" s="127"/>
      <c r="AB14" s="136"/>
      <c r="AC14" s="137"/>
      <c r="AD14" s="105"/>
      <c r="AE14" s="127"/>
      <c r="AF14" s="136"/>
      <c r="AG14" s="137"/>
      <c r="AH14" s="105"/>
      <c r="AI14" s="127"/>
      <c r="AJ14" s="136"/>
      <c r="AK14" s="137"/>
      <c r="AL14" s="84"/>
      <c r="AM14" s="84"/>
      <c r="AN14" s="136"/>
      <c r="AO14" s="137"/>
      <c r="AP14" s="84"/>
      <c r="AQ14" s="84"/>
      <c r="AR14" s="136"/>
      <c r="AS14" s="137"/>
      <c r="AT14" s="84"/>
      <c r="AU14" s="84"/>
      <c r="AV14" s="136"/>
      <c r="AW14" s="137"/>
      <c r="AX14" s="84"/>
      <c r="AY14" s="84"/>
      <c r="AZ14" s="136"/>
      <c r="BA14" s="137"/>
      <c r="BB14" s="84"/>
      <c r="BC14" s="84"/>
      <c r="BD14" s="136"/>
      <c r="BE14" s="137"/>
      <c r="BF14" s="84"/>
      <c r="BG14" s="84"/>
      <c r="BH14" s="136"/>
      <c r="BI14" s="137"/>
      <c r="BJ14" s="84"/>
      <c r="BK14" s="84"/>
      <c r="BL14" s="136"/>
      <c r="BM14" s="137"/>
      <c r="BN14" s="18"/>
    </row>
    <row r="15" spans="1:66" ht="30.4" customHeight="1" x14ac:dyDescent="0.2">
      <c r="A15" s="79">
        <f t="shared" si="0"/>
        <v>4</v>
      </c>
      <c r="B15" s="85" t="s">
        <v>67</v>
      </c>
      <c r="C15" s="81" t="s">
        <v>68</v>
      </c>
      <c r="D15" s="82" t="s">
        <v>69</v>
      </c>
      <c r="E15" s="98">
        <v>40</v>
      </c>
      <c r="F15" s="110"/>
      <c r="G15" s="116"/>
      <c r="H15" s="110"/>
      <c r="I15" s="120"/>
      <c r="J15" s="95"/>
      <c r="K15" s="123"/>
      <c r="L15" s="110"/>
      <c r="M15" s="111"/>
      <c r="N15" s="106"/>
      <c r="O15" s="128"/>
      <c r="P15" s="136"/>
      <c r="Q15" s="137"/>
      <c r="R15" s="105"/>
      <c r="S15" s="127"/>
      <c r="T15" s="136"/>
      <c r="U15" s="137"/>
      <c r="V15" s="105"/>
      <c r="W15" s="127"/>
      <c r="X15" s="136"/>
      <c r="Y15" s="137"/>
      <c r="Z15" s="105"/>
      <c r="AA15" s="127"/>
      <c r="AB15" s="136"/>
      <c r="AC15" s="137"/>
      <c r="AD15" s="105"/>
      <c r="AE15" s="127"/>
      <c r="AF15" s="136"/>
      <c r="AG15" s="137"/>
      <c r="AH15" s="105"/>
      <c r="AI15" s="127"/>
      <c r="AJ15" s="136"/>
      <c r="AK15" s="137"/>
      <c r="AL15" s="84"/>
      <c r="AM15" s="84"/>
      <c r="AN15" s="136"/>
      <c r="AO15" s="137"/>
      <c r="AP15" s="84"/>
      <c r="AQ15" s="84"/>
      <c r="AR15" s="136"/>
      <c r="AS15" s="137"/>
      <c r="AT15" s="84"/>
      <c r="AU15" s="84"/>
      <c r="AV15" s="136"/>
      <c r="AW15" s="137"/>
      <c r="AX15" s="84"/>
      <c r="AY15" s="84"/>
      <c r="AZ15" s="136"/>
      <c r="BA15" s="137"/>
      <c r="BB15" s="84"/>
      <c r="BC15" s="84"/>
      <c r="BD15" s="136"/>
      <c r="BE15" s="137"/>
      <c r="BF15" s="84"/>
      <c r="BG15" s="84"/>
      <c r="BH15" s="136"/>
      <c r="BI15" s="137"/>
      <c r="BJ15" s="84"/>
      <c r="BK15" s="84"/>
      <c r="BL15" s="136"/>
      <c r="BM15" s="137"/>
      <c r="BN15" s="18"/>
    </row>
    <row r="16" spans="1:66" ht="30.4" customHeight="1" x14ac:dyDescent="0.2">
      <c r="A16" s="79">
        <f t="shared" si="0"/>
        <v>5</v>
      </c>
      <c r="B16" s="85" t="s">
        <v>70</v>
      </c>
      <c r="C16" s="81" t="s">
        <v>71</v>
      </c>
      <c r="D16" s="83" t="s">
        <v>69</v>
      </c>
      <c r="E16" s="98">
        <v>60</v>
      </c>
      <c r="F16" s="110"/>
      <c r="G16" s="116"/>
      <c r="H16" s="110"/>
      <c r="I16" s="120"/>
      <c r="J16" s="95"/>
      <c r="K16" s="123"/>
      <c r="L16" s="110"/>
      <c r="M16" s="111"/>
      <c r="N16" s="105"/>
      <c r="O16" s="127"/>
      <c r="P16" s="136"/>
      <c r="Q16" s="137"/>
      <c r="R16" s="105"/>
      <c r="S16" s="127"/>
      <c r="T16" s="136"/>
      <c r="U16" s="137"/>
      <c r="V16" s="105"/>
      <c r="W16" s="127"/>
      <c r="X16" s="136"/>
      <c r="Y16" s="137"/>
      <c r="Z16" s="105"/>
      <c r="AA16" s="127"/>
      <c r="AB16" s="136"/>
      <c r="AC16" s="137"/>
      <c r="AD16" s="105"/>
      <c r="AE16" s="127"/>
      <c r="AF16" s="136"/>
      <c r="AG16" s="137"/>
      <c r="AH16" s="105"/>
      <c r="AI16" s="127"/>
      <c r="AJ16" s="136"/>
      <c r="AK16" s="137"/>
      <c r="AL16" s="84"/>
      <c r="AM16" s="84"/>
      <c r="AN16" s="136"/>
      <c r="AO16" s="137"/>
      <c r="AP16" s="84"/>
      <c r="AQ16" s="84"/>
      <c r="AR16" s="136"/>
      <c r="AS16" s="137"/>
      <c r="AT16" s="84"/>
      <c r="AU16" s="84"/>
      <c r="AV16" s="136"/>
      <c r="AW16" s="137"/>
      <c r="AX16" s="84"/>
      <c r="AY16" s="84"/>
      <c r="AZ16" s="136"/>
      <c r="BA16" s="137"/>
      <c r="BB16" s="84"/>
      <c r="BC16" s="84"/>
      <c r="BD16" s="136"/>
      <c r="BE16" s="137"/>
      <c r="BF16" s="84"/>
      <c r="BG16" s="84"/>
      <c r="BH16" s="136"/>
      <c r="BI16" s="137"/>
      <c r="BJ16" s="84"/>
      <c r="BK16" s="84"/>
      <c r="BL16" s="136"/>
      <c r="BM16" s="137"/>
      <c r="BN16" s="18"/>
    </row>
    <row r="17" spans="1:66" ht="30.4" customHeight="1" x14ac:dyDescent="0.2">
      <c r="A17" s="79">
        <f t="shared" si="0"/>
        <v>6</v>
      </c>
      <c r="B17" s="85" t="s">
        <v>72</v>
      </c>
      <c r="C17" s="81" t="s">
        <v>73</v>
      </c>
      <c r="D17" s="82" t="s">
        <v>20</v>
      </c>
      <c r="E17" s="98">
        <v>1</v>
      </c>
      <c r="F17" s="110"/>
      <c r="G17" s="116"/>
      <c r="H17" s="110"/>
      <c r="I17" s="120"/>
      <c r="J17" s="95"/>
      <c r="K17" s="123"/>
      <c r="L17" s="110"/>
      <c r="M17" s="111"/>
      <c r="N17" s="105"/>
      <c r="O17" s="127"/>
      <c r="P17" s="136"/>
      <c r="Q17" s="137"/>
      <c r="R17" s="105"/>
      <c r="S17" s="127"/>
      <c r="T17" s="136"/>
      <c r="U17" s="137"/>
      <c r="V17" s="105"/>
      <c r="W17" s="127"/>
      <c r="X17" s="136"/>
      <c r="Y17" s="137"/>
      <c r="Z17" s="105"/>
      <c r="AA17" s="127"/>
      <c r="AB17" s="136"/>
      <c r="AC17" s="137"/>
      <c r="AD17" s="105"/>
      <c r="AE17" s="127"/>
      <c r="AF17" s="136"/>
      <c r="AG17" s="137"/>
      <c r="AH17" s="84"/>
      <c r="AI17" s="84"/>
      <c r="AJ17" s="136"/>
      <c r="AK17" s="137"/>
      <c r="AL17" s="84"/>
      <c r="AM17" s="84"/>
      <c r="AN17" s="136"/>
      <c r="AO17" s="137"/>
      <c r="AP17" s="84"/>
      <c r="AQ17" s="84"/>
      <c r="AR17" s="136"/>
      <c r="AS17" s="137"/>
      <c r="AT17" s="84"/>
      <c r="AU17" s="84"/>
      <c r="AV17" s="136"/>
      <c r="AW17" s="137"/>
      <c r="AX17" s="84"/>
      <c r="AY17" s="84"/>
      <c r="AZ17" s="136"/>
      <c r="BA17" s="137"/>
      <c r="BB17" s="84"/>
      <c r="BC17" s="84"/>
      <c r="BD17" s="136"/>
      <c r="BE17" s="137"/>
      <c r="BF17" s="84"/>
      <c r="BG17" s="84"/>
      <c r="BH17" s="136"/>
      <c r="BI17" s="137"/>
      <c r="BJ17" s="84"/>
      <c r="BK17" s="84"/>
      <c r="BL17" s="136"/>
      <c r="BM17" s="137"/>
      <c r="BN17" s="18"/>
    </row>
    <row r="18" spans="1:66" ht="30.4" customHeight="1" x14ac:dyDescent="0.2">
      <c r="A18" s="79">
        <f t="shared" si="0"/>
        <v>7</v>
      </c>
      <c r="B18" s="80" t="s">
        <v>74</v>
      </c>
      <c r="C18" s="81" t="s">
        <v>75</v>
      </c>
      <c r="D18" s="82" t="s">
        <v>62</v>
      </c>
      <c r="E18" s="98">
        <v>692.5</v>
      </c>
      <c r="F18" s="110"/>
      <c r="G18" s="116"/>
      <c r="H18" s="110"/>
      <c r="I18" s="120"/>
      <c r="J18" s="95"/>
      <c r="K18" s="123"/>
      <c r="L18" s="110"/>
      <c r="M18" s="111"/>
      <c r="N18" s="105"/>
      <c r="O18" s="127"/>
      <c r="P18" s="136"/>
      <c r="Q18" s="137"/>
      <c r="R18" s="105"/>
      <c r="S18" s="127"/>
      <c r="T18" s="136"/>
      <c r="U18" s="137"/>
      <c r="V18" s="105"/>
      <c r="W18" s="127"/>
      <c r="X18" s="136"/>
      <c r="Y18" s="137"/>
      <c r="Z18" s="105"/>
      <c r="AA18" s="127"/>
      <c r="AB18" s="136"/>
      <c r="AC18" s="137"/>
      <c r="AD18" s="105"/>
      <c r="AE18" s="127"/>
      <c r="AF18" s="136"/>
      <c r="AG18" s="137"/>
      <c r="AH18" s="84"/>
      <c r="AI18" s="84"/>
      <c r="AJ18" s="136"/>
      <c r="AK18" s="137"/>
      <c r="AL18" s="84"/>
      <c r="AM18" s="84"/>
      <c r="AN18" s="136"/>
      <c r="AO18" s="137"/>
      <c r="AP18" s="84"/>
      <c r="AQ18" s="84"/>
      <c r="AR18" s="136"/>
      <c r="AS18" s="137"/>
      <c r="AT18" s="84"/>
      <c r="AU18" s="84"/>
      <c r="AV18" s="136"/>
      <c r="AW18" s="137"/>
      <c r="AX18" s="84"/>
      <c r="AY18" s="84"/>
      <c r="AZ18" s="136"/>
      <c r="BA18" s="137"/>
      <c r="BB18" s="84"/>
      <c r="BC18" s="84"/>
      <c r="BD18" s="136"/>
      <c r="BE18" s="137"/>
      <c r="BF18" s="84"/>
      <c r="BG18" s="84"/>
      <c r="BH18" s="136"/>
      <c r="BI18" s="137"/>
      <c r="BJ18" s="84"/>
      <c r="BK18" s="84"/>
      <c r="BL18" s="136"/>
      <c r="BM18" s="137"/>
      <c r="BN18" s="18"/>
    </row>
    <row r="19" spans="1:66" ht="30.4" customHeight="1" x14ac:dyDescent="0.2">
      <c r="A19" s="79">
        <f t="shared" si="0"/>
        <v>8</v>
      </c>
      <c r="B19" s="80" t="s">
        <v>74</v>
      </c>
      <c r="C19" s="86" t="s">
        <v>76</v>
      </c>
      <c r="D19" s="82" t="s">
        <v>62</v>
      </c>
      <c r="E19" s="99">
        <v>2835</v>
      </c>
      <c r="F19" s="110"/>
      <c r="G19" s="116"/>
      <c r="H19" s="110"/>
      <c r="I19" s="120"/>
      <c r="J19" s="95"/>
      <c r="K19" s="123"/>
      <c r="L19" s="110"/>
      <c r="M19" s="111"/>
      <c r="N19" s="105"/>
      <c r="O19" s="127"/>
      <c r="P19" s="136"/>
      <c r="Q19" s="137"/>
      <c r="R19" s="105"/>
      <c r="S19" s="127"/>
      <c r="T19" s="136"/>
      <c r="U19" s="137"/>
      <c r="V19" s="105"/>
      <c r="W19" s="127"/>
      <c r="X19" s="136"/>
      <c r="Y19" s="137"/>
      <c r="Z19" s="105"/>
      <c r="AA19" s="127"/>
      <c r="AB19" s="136"/>
      <c r="AC19" s="137"/>
      <c r="AD19" s="105"/>
      <c r="AE19" s="127"/>
      <c r="AF19" s="136"/>
      <c r="AG19" s="137"/>
      <c r="AH19" s="84"/>
      <c r="AI19" s="84"/>
      <c r="AJ19" s="136"/>
      <c r="AK19" s="137"/>
      <c r="AL19" s="84"/>
      <c r="AM19" s="84"/>
      <c r="AN19" s="136"/>
      <c r="AO19" s="137"/>
      <c r="AP19" s="84"/>
      <c r="AQ19" s="84"/>
      <c r="AR19" s="136"/>
      <c r="AS19" s="137"/>
      <c r="AT19" s="84"/>
      <c r="AU19" s="84"/>
      <c r="AV19" s="136"/>
      <c r="AW19" s="137"/>
      <c r="AX19" s="84"/>
      <c r="AY19" s="84"/>
      <c r="AZ19" s="136"/>
      <c r="BA19" s="137"/>
      <c r="BB19" s="84"/>
      <c r="BC19" s="84"/>
      <c r="BD19" s="136"/>
      <c r="BE19" s="137"/>
      <c r="BF19" s="84"/>
      <c r="BG19" s="84"/>
      <c r="BH19" s="136"/>
      <c r="BI19" s="137"/>
      <c r="BJ19" s="84"/>
      <c r="BK19" s="84"/>
      <c r="BL19" s="136"/>
      <c r="BM19" s="137"/>
      <c r="BN19" s="18"/>
    </row>
    <row r="20" spans="1:66" ht="30.4" customHeight="1" x14ac:dyDescent="0.2">
      <c r="A20" s="79">
        <f t="shared" si="0"/>
        <v>9</v>
      </c>
      <c r="B20" s="80" t="s">
        <v>77</v>
      </c>
      <c r="C20" s="81" t="s">
        <v>78</v>
      </c>
      <c r="D20" s="82" t="s">
        <v>79</v>
      </c>
      <c r="E20" s="98">
        <v>0</v>
      </c>
      <c r="F20" s="110"/>
      <c r="G20" s="116"/>
      <c r="H20" s="110"/>
      <c r="I20" s="120"/>
      <c r="J20" s="95"/>
      <c r="K20" s="123"/>
      <c r="L20" s="110"/>
      <c r="M20" s="111"/>
      <c r="N20" s="105"/>
      <c r="O20" s="127"/>
      <c r="P20" s="136"/>
      <c r="Q20" s="137"/>
      <c r="R20" s="105"/>
      <c r="S20" s="127"/>
      <c r="T20" s="136"/>
      <c r="U20" s="137"/>
      <c r="V20" s="105"/>
      <c r="W20" s="127"/>
      <c r="X20" s="136"/>
      <c r="Y20" s="137"/>
      <c r="Z20" s="105"/>
      <c r="AA20" s="127"/>
      <c r="AB20" s="136"/>
      <c r="AC20" s="137"/>
      <c r="AD20" s="105"/>
      <c r="AE20" s="127"/>
      <c r="AF20" s="136"/>
      <c r="AG20" s="137"/>
      <c r="AH20" s="84"/>
      <c r="AI20" s="84"/>
      <c r="AJ20" s="136"/>
      <c r="AK20" s="137"/>
      <c r="AL20" s="84"/>
      <c r="AM20" s="84"/>
      <c r="AN20" s="136"/>
      <c r="AO20" s="137"/>
      <c r="AP20" s="84"/>
      <c r="AQ20" s="84"/>
      <c r="AR20" s="136"/>
      <c r="AS20" s="137"/>
      <c r="AT20" s="84"/>
      <c r="AU20" s="84"/>
      <c r="AV20" s="136"/>
      <c r="AW20" s="137"/>
      <c r="AX20" s="84"/>
      <c r="AY20" s="84"/>
      <c r="AZ20" s="136"/>
      <c r="BA20" s="137"/>
      <c r="BB20" s="84"/>
      <c r="BC20" s="84"/>
      <c r="BD20" s="136"/>
      <c r="BE20" s="137"/>
      <c r="BF20" s="84"/>
      <c r="BG20" s="84"/>
      <c r="BH20" s="136"/>
      <c r="BI20" s="137"/>
      <c r="BJ20" s="84"/>
      <c r="BK20" s="84"/>
      <c r="BL20" s="136"/>
      <c r="BM20" s="137"/>
      <c r="BN20" s="18"/>
    </row>
    <row r="21" spans="1:66" ht="30.4" customHeight="1" x14ac:dyDescent="0.2">
      <c r="A21" s="79">
        <f t="shared" si="0"/>
        <v>10</v>
      </c>
      <c r="B21" s="80" t="s">
        <v>77</v>
      </c>
      <c r="C21" s="81" t="s">
        <v>80</v>
      </c>
      <c r="D21" s="82" t="s">
        <v>79</v>
      </c>
      <c r="E21" s="100">
        <v>2640</v>
      </c>
      <c r="F21" s="110"/>
      <c r="G21" s="116"/>
      <c r="H21" s="110"/>
      <c r="I21" s="120"/>
      <c r="J21" s="95"/>
      <c r="K21" s="123"/>
      <c r="L21" s="110"/>
      <c r="M21" s="111"/>
      <c r="N21" s="105"/>
      <c r="O21" s="127"/>
      <c r="P21" s="136"/>
      <c r="Q21" s="137"/>
      <c r="R21" s="105"/>
      <c r="S21" s="127"/>
      <c r="T21" s="136"/>
      <c r="U21" s="137"/>
      <c r="V21" s="105"/>
      <c r="W21" s="127"/>
      <c r="X21" s="136"/>
      <c r="Y21" s="137"/>
      <c r="Z21" s="105"/>
      <c r="AA21" s="127"/>
      <c r="AB21" s="136"/>
      <c r="AC21" s="137"/>
      <c r="AD21" s="105"/>
      <c r="AE21" s="127"/>
      <c r="AF21" s="136"/>
      <c r="AG21" s="137"/>
      <c r="AH21" s="84"/>
      <c r="AI21" s="84"/>
      <c r="AJ21" s="136"/>
      <c r="AK21" s="137"/>
      <c r="AL21" s="84"/>
      <c r="AM21" s="84"/>
      <c r="AN21" s="136"/>
      <c r="AO21" s="137"/>
      <c r="AP21" s="84"/>
      <c r="AQ21" s="84"/>
      <c r="AR21" s="136"/>
      <c r="AS21" s="137"/>
      <c r="AT21" s="84"/>
      <c r="AU21" s="84"/>
      <c r="AV21" s="136"/>
      <c r="AW21" s="137"/>
      <c r="AX21" s="84"/>
      <c r="AY21" s="84"/>
      <c r="AZ21" s="136"/>
      <c r="BA21" s="137"/>
      <c r="BB21" s="84"/>
      <c r="BC21" s="84"/>
      <c r="BD21" s="136"/>
      <c r="BE21" s="137"/>
      <c r="BF21" s="84"/>
      <c r="BG21" s="84"/>
      <c r="BH21" s="136"/>
      <c r="BI21" s="137"/>
      <c r="BJ21" s="84"/>
      <c r="BK21" s="84"/>
      <c r="BL21" s="136"/>
      <c r="BM21" s="137"/>
      <c r="BN21" s="18"/>
    </row>
    <row r="22" spans="1:66" ht="30.4" customHeight="1" x14ac:dyDescent="0.2">
      <c r="A22" s="79">
        <f t="shared" si="0"/>
        <v>11</v>
      </c>
      <c r="B22" s="80" t="s">
        <v>77</v>
      </c>
      <c r="C22" s="81" t="s">
        <v>81</v>
      </c>
      <c r="D22" s="85" t="s">
        <v>79</v>
      </c>
      <c r="E22" s="99">
        <v>10010</v>
      </c>
      <c r="F22" s="110"/>
      <c r="G22" s="116"/>
      <c r="H22" s="110"/>
      <c r="I22" s="120"/>
      <c r="J22" s="95"/>
      <c r="K22" s="123"/>
      <c r="L22" s="110"/>
      <c r="M22" s="111"/>
      <c r="N22" s="105"/>
      <c r="O22" s="127"/>
      <c r="P22" s="136"/>
      <c r="Q22" s="137"/>
      <c r="R22" s="105"/>
      <c r="S22" s="127"/>
      <c r="T22" s="136"/>
      <c r="U22" s="137"/>
      <c r="V22" s="105"/>
      <c r="W22" s="127"/>
      <c r="X22" s="136"/>
      <c r="Y22" s="137"/>
      <c r="Z22" s="105"/>
      <c r="AA22" s="127"/>
      <c r="AB22" s="136"/>
      <c r="AC22" s="137"/>
      <c r="AD22" s="105"/>
      <c r="AE22" s="127"/>
      <c r="AF22" s="136"/>
      <c r="AG22" s="137"/>
      <c r="AH22" s="84"/>
      <c r="AI22" s="84"/>
      <c r="AJ22" s="136"/>
      <c r="AK22" s="137"/>
      <c r="AL22" s="84"/>
      <c r="AM22" s="84"/>
      <c r="AN22" s="136"/>
      <c r="AO22" s="137"/>
      <c r="AP22" s="84"/>
      <c r="AQ22" s="84"/>
      <c r="AR22" s="136"/>
      <c r="AS22" s="137"/>
      <c r="AT22" s="84"/>
      <c r="AU22" s="84"/>
      <c r="AV22" s="136"/>
      <c r="AW22" s="137"/>
      <c r="AX22" s="84"/>
      <c r="AY22" s="84"/>
      <c r="AZ22" s="136"/>
      <c r="BA22" s="137"/>
      <c r="BB22" s="84"/>
      <c r="BC22" s="84"/>
      <c r="BD22" s="136"/>
      <c r="BE22" s="137"/>
      <c r="BF22" s="84"/>
      <c r="BG22" s="84"/>
      <c r="BH22" s="136"/>
      <c r="BI22" s="137"/>
      <c r="BJ22" s="84"/>
      <c r="BK22" s="84"/>
      <c r="BL22" s="136"/>
      <c r="BM22" s="137"/>
      <c r="BN22" s="18"/>
    </row>
    <row r="23" spans="1:66" ht="30.4" customHeight="1" x14ac:dyDescent="0.2">
      <c r="A23" s="79">
        <f t="shared" si="0"/>
        <v>12</v>
      </c>
      <c r="B23" s="80" t="s">
        <v>77</v>
      </c>
      <c r="C23" s="81" t="s">
        <v>82</v>
      </c>
      <c r="D23" s="82" t="s">
        <v>83</v>
      </c>
      <c r="E23" s="99">
        <v>351337.5</v>
      </c>
      <c r="F23" s="110"/>
      <c r="G23" s="116"/>
      <c r="H23" s="110"/>
      <c r="I23" s="120"/>
      <c r="J23" s="95"/>
      <c r="K23" s="123"/>
      <c r="L23" s="110"/>
      <c r="M23" s="111"/>
      <c r="N23" s="105"/>
      <c r="O23" s="127"/>
      <c r="P23" s="136"/>
      <c r="Q23" s="137"/>
      <c r="R23" s="105"/>
      <c r="S23" s="127"/>
      <c r="T23" s="136"/>
      <c r="U23" s="137"/>
      <c r="V23" s="105"/>
      <c r="W23" s="127"/>
      <c r="X23" s="136"/>
      <c r="Y23" s="137"/>
      <c r="Z23" s="105"/>
      <c r="AA23" s="127"/>
      <c r="AB23" s="136"/>
      <c r="AC23" s="137"/>
      <c r="AD23" s="105"/>
      <c r="AE23" s="127"/>
      <c r="AF23" s="136"/>
      <c r="AG23" s="137"/>
      <c r="AH23" s="84"/>
      <c r="AI23" s="84"/>
      <c r="AJ23" s="136"/>
      <c r="AK23" s="137"/>
      <c r="AL23" s="84"/>
      <c r="AM23" s="84"/>
      <c r="AN23" s="136"/>
      <c r="AO23" s="137"/>
      <c r="AP23" s="84"/>
      <c r="AQ23" s="84"/>
      <c r="AR23" s="136"/>
      <c r="AS23" s="137"/>
      <c r="AT23" s="84"/>
      <c r="AU23" s="84"/>
      <c r="AV23" s="136"/>
      <c r="AW23" s="137"/>
      <c r="AX23" s="84"/>
      <c r="AY23" s="84"/>
      <c r="AZ23" s="136"/>
      <c r="BA23" s="137"/>
      <c r="BB23" s="84"/>
      <c r="BC23" s="84"/>
      <c r="BD23" s="136"/>
      <c r="BE23" s="137"/>
      <c r="BF23" s="84"/>
      <c r="BG23" s="84"/>
      <c r="BH23" s="136"/>
      <c r="BI23" s="137"/>
      <c r="BJ23" s="84"/>
      <c r="BK23" s="84"/>
      <c r="BL23" s="136"/>
      <c r="BM23" s="137"/>
      <c r="BN23" s="18"/>
    </row>
    <row r="24" spans="1:66" ht="30.4" customHeight="1" x14ac:dyDescent="0.2">
      <c r="A24" s="79">
        <f t="shared" si="0"/>
        <v>13</v>
      </c>
      <c r="B24" s="80" t="s">
        <v>84</v>
      </c>
      <c r="C24" s="81" t="s">
        <v>85</v>
      </c>
      <c r="D24" s="82" t="s">
        <v>62</v>
      </c>
      <c r="E24" s="99">
        <v>3407.5</v>
      </c>
      <c r="F24" s="110"/>
      <c r="G24" s="116"/>
      <c r="H24" s="110"/>
      <c r="I24" s="120"/>
      <c r="J24" s="95"/>
      <c r="K24" s="123"/>
      <c r="L24" s="110"/>
      <c r="M24" s="111"/>
      <c r="N24" s="105"/>
      <c r="O24" s="127"/>
      <c r="P24" s="136"/>
      <c r="Q24" s="137"/>
      <c r="R24" s="105"/>
      <c r="S24" s="127"/>
      <c r="T24" s="136"/>
      <c r="U24" s="137"/>
      <c r="V24" s="105"/>
      <c r="W24" s="127"/>
      <c r="X24" s="136"/>
      <c r="Y24" s="137"/>
      <c r="Z24" s="105"/>
      <c r="AA24" s="127"/>
      <c r="AB24" s="136"/>
      <c r="AC24" s="137"/>
      <c r="AD24" s="105"/>
      <c r="AE24" s="127"/>
      <c r="AF24" s="136"/>
      <c r="AG24" s="137"/>
      <c r="AH24" s="84"/>
      <c r="AI24" s="84"/>
      <c r="AJ24" s="136"/>
      <c r="AK24" s="137"/>
      <c r="AL24" s="84"/>
      <c r="AM24" s="84"/>
      <c r="AN24" s="136"/>
      <c r="AO24" s="137"/>
      <c r="AP24" s="84"/>
      <c r="AQ24" s="84"/>
      <c r="AR24" s="136"/>
      <c r="AS24" s="137"/>
      <c r="AT24" s="84"/>
      <c r="AU24" s="84"/>
      <c r="AV24" s="136"/>
      <c r="AW24" s="137"/>
      <c r="AX24" s="84"/>
      <c r="AY24" s="84"/>
      <c r="AZ24" s="136"/>
      <c r="BA24" s="137"/>
      <c r="BB24" s="84"/>
      <c r="BC24" s="84"/>
      <c r="BD24" s="136"/>
      <c r="BE24" s="137"/>
      <c r="BF24" s="84"/>
      <c r="BG24" s="84"/>
      <c r="BH24" s="136"/>
      <c r="BI24" s="137"/>
      <c r="BJ24" s="84"/>
      <c r="BK24" s="84"/>
      <c r="BL24" s="136"/>
      <c r="BM24" s="137"/>
      <c r="BN24" s="18"/>
    </row>
    <row r="25" spans="1:66" ht="30.4" customHeight="1" x14ac:dyDescent="0.2">
      <c r="A25" s="79">
        <f t="shared" si="0"/>
        <v>14</v>
      </c>
      <c r="B25" s="85" t="s">
        <v>86</v>
      </c>
      <c r="C25" s="81" t="s">
        <v>87</v>
      </c>
      <c r="D25" s="82" t="s">
        <v>88</v>
      </c>
      <c r="E25" s="98">
        <v>550</v>
      </c>
      <c r="F25" s="110"/>
      <c r="G25" s="116"/>
      <c r="H25" s="110"/>
      <c r="I25" s="120"/>
      <c r="J25" s="95"/>
      <c r="K25" s="123"/>
      <c r="L25" s="110"/>
      <c r="M25" s="111"/>
      <c r="N25" s="105"/>
      <c r="O25" s="127"/>
      <c r="P25" s="136"/>
      <c r="Q25" s="137"/>
      <c r="R25" s="105"/>
      <c r="S25" s="127"/>
      <c r="T25" s="136"/>
      <c r="U25" s="137"/>
      <c r="V25" s="105"/>
      <c r="W25" s="127"/>
      <c r="X25" s="136"/>
      <c r="Y25" s="137"/>
      <c r="Z25" s="105"/>
      <c r="AA25" s="127"/>
      <c r="AB25" s="136"/>
      <c r="AC25" s="137"/>
      <c r="AD25" s="105"/>
      <c r="AE25" s="127"/>
      <c r="AF25" s="136"/>
      <c r="AG25" s="137"/>
      <c r="AH25" s="84"/>
      <c r="AI25" s="84"/>
      <c r="AJ25" s="136"/>
      <c r="AK25" s="137"/>
      <c r="AL25" s="84"/>
      <c r="AM25" s="84"/>
      <c r="AN25" s="136"/>
      <c r="AO25" s="137"/>
      <c r="AP25" s="84"/>
      <c r="AQ25" s="84"/>
      <c r="AR25" s="136"/>
      <c r="AS25" s="137"/>
      <c r="AT25" s="84"/>
      <c r="AU25" s="84"/>
      <c r="AV25" s="136"/>
      <c r="AW25" s="137"/>
      <c r="AX25" s="84"/>
      <c r="AY25" s="84"/>
      <c r="AZ25" s="136"/>
      <c r="BA25" s="137"/>
      <c r="BB25" s="84"/>
      <c r="BC25" s="84"/>
      <c r="BD25" s="136"/>
      <c r="BE25" s="137"/>
      <c r="BF25" s="84"/>
      <c r="BG25" s="84"/>
      <c r="BH25" s="136"/>
      <c r="BI25" s="137"/>
      <c r="BJ25" s="84"/>
      <c r="BK25" s="84"/>
      <c r="BL25" s="136"/>
      <c r="BM25" s="137"/>
      <c r="BN25" s="18"/>
    </row>
    <row r="26" spans="1:66" ht="30.4" customHeight="1" x14ac:dyDescent="0.2">
      <c r="A26" s="79">
        <f t="shared" si="0"/>
        <v>15</v>
      </c>
      <c r="B26" s="85" t="s">
        <v>89</v>
      </c>
      <c r="C26" s="81" t="s">
        <v>90</v>
      </c>
      <c r="D26" s="82" t="s">
        <v>62</v>
      </c>
      <c r="E26" s="100">
        <v>120</v>
      </c>
      <c r="F26" s="110"/>
      <c r="G26" s="116"/>
      <c r="H26" s="110"/>
      <c r="I26" s="120"/>
      <c r="J26" s="95"/>
      <c r="K26" s="123"/>
      <c r="L26" s="110"/>
      <c r="M26" s="111"/>
      <c r="N26" s="105"/>
      <c r="O26" s="127"/>
      <c r="P26" s="136"/>
      <c r="Q26" s="137"/>
      <c r="R26" s="105"/>
      <c r="S26" s="127"/>
      <c r="T26" s="136"/>
      <c r="U26" s="137"/>
      <c r="V26" s="105"/>
      <c r="W26" s="127"/>
      <c r="X26" s="136"/>
      <c r="Y26" s="137"/>
      <c r="Z26" s="105"/>
      <c r="AA26" s="127"/>
      <c r="AB26" s="136"/>
      <c r="AC26" s="137"/>
      <c r="AD26" s="105"/>
      <c r="AE26" s="127"/>
      <c r="AF26" s="136"/>
      <c r="AG26" s="137"/>
      <c r="AH26" s="84"/>
      <c r="AI26" s="84"/>
      <c r="AJ26" s="136"/>
      <c r="AK26" s="137"/>
      <c r="AL26" s="84"/>
      <c r="AM26" s="84"/>
      <c r="AN26" s="136"/>
      <c r="AO26" s="137"/>
      <c r="AP26" s="84"/>
      <c r="AQ26" s="84"/>
      <c r="AR26" s="136"/>
      <c r="AS26" s="137"/>
      <c r="AT26" s="84"/>
      <c r="AU26" s="84"/>
      <c r="AV26" s="136"/>
      <c r="AW26" s="137"/>
      <c r="AX26" s="84"/>
      <c r="AY26" s="84"/>
      <c r="AZ26" s="136"/>
      <c r="BA26" s="137"/>
      <c r="BB26" s="84"/>
      <c r="BC26" s="84"/>
      <c r="BD26" s="136"/>
      <c r="BE26" s="137"/>
      <c r="BF26" s="84"/>
      <c r="BG26" s="84"/>
      <c r="BH26" s="136"/>
      <c r="BI26" s="137"/>
      <c r="BJ26" s="84"/>
      <c r="BK26" s="84"/>
      <c r="BL26" s="136"/>
      <c r="BM26" s="137"/>
      <c r="BN26" s="18"/>
    </row>
    <row r="27" spans="1:66" ht="30.4" customHeight="1" x14ac:dyDescent="0.2">
      <c r="A27" s="79">
        <f t="shared" si="0"/>
        <v>16</v>
      </c>
      <c r="B27" s="85" t="s">
        <v>89</v>
      </c>
      <c r="C27" s="81" t="s">
        <v>91</v>
      </c>
      <c r="D27" s="82"/>
      <c r="E27" s="98">
        <v>455</v>
      </c>
      <c r="F27" s="110"/>
      <c r="G27" s="116"/>
      <c r="H27" s="110"/>
      <c r="I27" s="120"/>
      <c r="J27" s="95"/>
      <c r="K27" s="123"/>
      <c r="L27" s="110"/>
      <c r="M27" s="111"/>
      <c r="N27" s="105"/>
      <c r="O27" s="127"/>
      <c r="P27" s="136"/>
      <c r="Q27" s="137"/>
      <c r="R27" s="105"/>
      <c r="S27" s="127"/>
      <c r="T27" s="136"/>
      <c r="U27" s="137"/>
      <c r="V27" s="105"/>
      <c r="W27" s="127"/>
      <c r="X27" s="136"/>
      <c r="Y27" s="137"/>
      <c r="Z27" s="105"/>
      <c r="AA27" s="127"/>
      <c r="AB27" s="136"/>
      <c r="AC27" s="137"/>
      <c r="AD27" s="105"/>
      <c r="AE27" s="127"/>
      <c r="AF27" s="136"/>
      <c r="AG27" s="137"/>
      <c r="AH27" s="84"/>
      <c r="AI27" s="84"/>
      <c r="AJ27" s="136"/>
      <c r="AK27" s="137"/>
      <c r="AL27" s="84"/>
      <c r="AM27" s="84"/>
      <c r="AN27" s="136"/>
      <c r="AO27" s="137"/>
      <c r="AP27" s="84"/>
      <c r="AQ27" s="84"/>
      <c r="AR27" s="136"/>
      <c r="AS27" s="137"/>
      <c r="AT27" s="84"/>
      <c r="AU27" s="84"/>
      <c r="AV27" s="136"/>
      <c r="AW27" s="137"/>
      <c r="AX27" s="84"/>
      <c r="AY27" s="84"/>
      <c r="AZ27" s="136"/>
      <c r="BA27" s="137"/>
      <c r="BB27" s="84"/>
      <c r="BC27" s="84"/>
      <c r="BD27" s="136"/>
      <c r="BE27" s="137"/>
      <c r="BF27" s="84"/>
      <c r="BG27" s="84"/>
      <c r="BH27" s="136"/>
      <c r="BI27" s="137"/>
      <c r="BJ27" s="84"/>
      <c r="BK27" s="84"/>
      <c r="BL27" s="136"/>
      <c r="BM27" s="137"/>
      <c r="BN27" s="18"/>
    </row>
    <row r="28" spans="1:66" ht="30.4" customHeight="1" x14ac:dyDescent="0.2">
      <c r="A28" s="79">
        <f t="shared" si="0"/>
        <v>17</v>
      </c>
      <c r="B28" s="85" t="s">
        <v>92</v>
      </c>
      <c r="C28" s="81" t="s">
        <v>93</v>
      </c>
      <c r="D28" s="82" t="s">
        <v>62</v>
      </c>
      <c r="E28" s="98">
        <v>120</v>
      </c>
      <c r="F28" s="110"/>
      <c r="G28" s="116"/>
      <c r="H28" s="110"/>
      <c r="I28" s="120"/>
      <c r="J28" s="95"/>
      <c r="K28" s="123"/>
      <c r="L28" s="110"/>
      <c r="M28" s="111"/>
      <c r="N28" s="105"/>
      <c r="O28" s="127"/>
      <c r="P28" s="136"/>
      <c r="Q28" s="137"/>
      <c r="R28" s="105"/>
      <c r="S28" s="127"/>
      <c r="T28" s="136"/>
      <c r="U28" s="137"/>
      <c r="V28" s="105"/>
      <c r="W28" s="127"/>
      <c r="X28" s="136"/>
      <c r="Y28" s="137"/>
      <c r="Z28" s="105"/>
      <c r="AA28" s="127"/>
      <c r="AB28" s="136"/>
      <c r="AC28" s="137"/>
      <c r="AD28" s="105"/>
      <c r="AE28" s="127"/>
      <c r="AF28" s="136"/>
      <c r="AG28" s="137"/>
      <c r="AH28" s="84"/>
      <c r="AI28" s="84"/>
      <c r="AJ28" s="136"/>
      <c r="AK28" s="137"/>
      <c r="AL28" s="84"/>
      <c r="AM28" s="84"/>
      <c r="AN28" s="136"/>
      <c r="AO28" s="137"/>
      <c r="AP28" s="84"/>
      <c r="AQ28" s="84"/>
      <c r="AR28" s="136"/>
      <c r="AS28" s="137"/>
      <c r="AT28" s="84"/>
      <c r="AU28" s="84"/>
      <c r="AV28" s="136"/>
      <c r="AW28" s="137"/>
      <c r="AX28" s="84"/>
      <c r="AY28" s="84"/>
      <c r="AZ28" s="136"/>
      <c r="BA28" s="137"/>
      <c r="BB28" s="84"/>
      <c r="BC28" s="84"/>
      <c r="BD28" s="136"/>
      <c r="BE28" s="137"/>
      <c r="BF28" s="84"/>
      <c r="BG28" s="84"/>
      <c r="BH28" s="136"/>
      <c r="BI28" s="137"/>
      <c r="BJ28" s="84"/>
      <c r="BK28" s="84"/>
      <c r="BL28" s="136"/>
      <c r="BM28" s="137"/>
      <c r="BN28" s="18"/>
    </row>
    <row r="29" spans="1:66" ht="30.4" customHeight="1" x14ac:dyDescent="0.2">
      <c r="A29" s="79">
        <f t="shared" si="0"/>
        <v>18</v>
      </c>
      <c r="B29" s="85" t="s">
        <v>94</v>
      </c>
      <c r="C29" s="81" t="s">
        <v>95</v>
      </c>
      <c r="D29" s="82" t="s">
        <v>62</v>
      </c>
      <c r="E29" s="98">
        <v>120</v>
      </c>
      <c r="F29" s="110"/>
      <c r="G29" s="116"/>
      <c r="H29" s="110"/>
      <c r="I29" s="120"/>
      <c r="J29" s="95"/>
      <c r="K29" s="123"/>
      <c r="L29" s="110"/>
      <c r="M29" s="111"/>
      <c r="N29" s="105"/>
      <c r="O29" s="127"/>
      <c r="P29" s="136"/>
      <c r="Q29" s="137"/>
      <c r="R29" s="105"/>
      <c r="S29" s="127"/>
      <c r="T29" s="136"/>
      <c r="U29" s="137"/>
      <c r="V29" s="105"/>
      <c r="W29" s="127"/>
      <c r="X29" s="136"/>
      <c r="Y29" s="137"/>
      <c r="Z29" s="105"/>
      <c r="AA29" s="127"/>
      <c r="AB29" s="136"/>
      <c r="AC29" s="137"/>
      <c r="AD29" s="105"/>
      <c r="AE29" s="127"/>
      <c r="AF29" s="136"/>
      <c r="AG29" s="137"/>
      <c r="AH29" s="84"/>
      <c r="AI29" s="84"/>
      <c r="AJ29" s="136"/>
      <c r="AK29" s="137"/>
      <c r="AL29" s="84"/>
      <c r="AM29" s="84"/>
      <c r="AN29" s="136"/>
      <c r="AO29" s="137"/>
      <c r="AP29" s="84"/>
      <c r="AQ29" s="84"/>
      <c r="AR29" s="136"/>
      <c r="AS29" s="137"/>
      <c r="AT29" s="84"/>
      <c r="AU29" s="84"/>
      <c r="AV29" s="136"/>
      <c r="AW29" s="137"/>
      <c r="AX29" s="84"/>
      <c r="AY29" s="84"/>
      <c r="AZ29" s="136"/>
      <c r="BA29" s="137"/>
      <c r="BB29" s="84"/>
      <c r="BC29" s="84"/>
      <c r="BD29" s="136"/>
      <c r="BE29" s="137"/>
      <c r="BF29" s="84"/>
      <c r="BG29" s="84"/>
      <c r="BH29" s="136"/>
      <c r="BI29" s="137"/>
      <c r="BJ29" s="84"/>
      <c r="BK29" s="84"/>
      <c r="BL29" s="136"/>
      <c r="BM29" s="137"/>
      <c r="BN29" s="18"/>
    </row>
    <row r="30" spans="1:66" ht="30.4" customHeight="1" x14ac:dyDescent="0.2">
      <c r="A30" s="79">
        <f t="shared" si="0"/>
        <v>19</v>
      </c>
      <c r="B30" s="80" t="s">
        <v>96</v>
      </c>
      <c r="C30" s="81" t="s">
        <v>97</v>
      </c>
      <c r="D30" s="82" t="s">
        <v>88</v>
      </c>
      <c r="E30" s="98">
        <v>338</v>
      </c>
      <c r="F30" s="110"/>
      <c r="G30" s="116"/>
      <c r="H30" s="110"/>
      <c r="I30" s="120"/>
      <c r="J30" s="95"/>
      <c r="K30" s="123"/>
      <c r="L30" s="110"/>
      <c r="M30" s="111"/>
      <c r="N30" s="105"/>
      <c r="O30" s="127"/>
      <c r="P30" s="136"/>
      <c r="Q30" s="137"/>
      <c r="R30" s="105"/>
      <c r="S30" s="127"/>
      <c r="T30" s="136"/>
      <c r="U30" s="137"/>
      <c r="V30" s="105"/>
      <c r="W30" s="127"/>
      <c r="X30" s="136"/>
      <c r="Y30" s="137"/>
      <c r="Z30" s="105"/>
      <c r="AA30" s="127"/>
      <c r="AB30" s="136"/>
      <c r="AC30" s="137"/>
      <c r="AD30" s="105"/>
      <c r="AE30" s="127"/>
      <c r="AF30" s="136"/>
      <c r="AG30" s="137"/>
      <c r="AH30" s="84"/>
      <c r="AI30" s="84"/>
      <c r="AJ30" s="136"/>
      <c r="AK30" s="137"/>
      <c r="AL30" s="84"/>
      <c r="AM30" s="84"/>
      <c r="AN30" s="136"/>
      <c r="AO30" s="137"/>
      <c r="AP30" s="84"/>
      <c r="AQ30" s="84"/>
      <c r="AR30" s="136"/>
      <c r="AS30" s="137"/>
      <c r="AT30" s="84"/>
      <c r="AU30" s="84"/>
      <c r="AV30" s="136"/>
      <c r="AW30" s="137"/>
      <c r="AX30" s="84"/>
      <c r="AY30" s="84"/>
      <c r="AZ30" s="136"/>
      <c r="BA30" s="137"/>
      <c r="BB30" s="84"/>
      <c r="BC30" s="84"/>
      <c r="BD30" s="136"/>
      <c r="BE30" s="137"/>
      <c r="BF30" s="84"/>
      <c r="BG30" s="84"/>
      <c r="BH30" s="136"/>
      <c r="BI30" s="137"/>
      <c r="BJ30" s="84"/>
      <c r="BK30" s="84"/>
      <c r="BL30" s="136"/>
      <c r="BM30" s="137"/>
      <c r="BN30" s="18"/>
    </row>
    <row r="31" spans="1:66" ht="30.4" customHeight="1" x14ac:dyDescent="0.2">
      <c r="A31" s="79">
        <f t="shared" si="0"/>
        <v>20</v>
      </c>
      <c r="B31" s="85" t="s">
        <v>98</v>
      </c>
      <c r="C31" s="81" t="s">
        <v>99</v>
      </c>
      <c r="D31" s="82" t="s">
        <v>62</v>
      </c>
      <c r="E31" s="98">
        <v>692.5</v>
      </c>
      <c r="F31" s="110"/>
      <c r="G31" s="116"/>
      <c r="H31" s="110"/>
      <c r="I31" s="120"/>
      <c r="J31" s="95"/>
      <c r="K31" s="123"/>
      <c r="L31" s="110"/>
      <c r="M31" s="111"/>
      <c r="N31" s="105"/>
      <c r="O31" s="127"/>
      <c r="P31" s="136"/>
      <c r="Q31" s="137"/>
      <c r="R31" s="105"/>
      <c r="S31" s="127"/>
      <c r="T31" s="136"/>
      <c r="U31" s="137"/>
      <c r="V31" s="105"/>
      <c r="W31" s="127"/>
      <c r="X31" s="136"/>
      <c r="Y31" s="137"/>
      <c r="Z31" s="105"/>
      <c r="AA31" s="127"/>
      <c r="AB31" s="136"/>
      <c r="AC31" s="137"/>
      <c r="AD31" s="105"/>
      <c r="AE31" s="127"/>
      <c r="AF31" s="136"/>
      <c r="AG31" s="137"/>
      <c r="AH31" s="84"/>
      <c r="AI31" s="84"/>
      <c r="AJ31" s="136"/>
      <c r="AK31" s="137"/>
      <c r="AL31" s="84"/>
      <c r="AM31" s="84"/>
      <c r="AN31" s="136"/>
      <c r="AO31" s="137"/>
      <c r="AP31" s="84"/>
      <c r="AQ31" s="84"/>
      <c r="AR31" s="136"/>
      <c r="AS31" s="137"/>
      <c r="AT31" s="84"/>
      <c r="AU31" s="84"/>
      <c r="AV31" s="136"/>
      <c r="AW31" s="137"/>
      <c r="AX31" s="84"/>
      <c r="AY31" s="84"/>
      <c r="AZ31" s="136"/>
      <c r="BA31" s="137"/>
      <c r="BB31" s="84"/>
      <c r="BC31" s="84"/>
      <c r="BD31" s="136"/>
      <c r="BE31" s="137"/>
      <c r="BF31" s="84"/>
      <c r="BG31" s="84"/>
      <c r="BH31" s="136"/>
      <c r="BI31" s="137"/>
      <c r="BJ31" s="84"/>
      <c r="BK31" s="84"/>
      <c r="BL31" s="136"/>
      <c r="BM31" s="137"/>
      <c r="BN31" s="18"/>
    </row>
    <row r="32" spans="1:66" ht="30.4" customHeight="1" x14ac:dyDescent="0.2">
      <c r="A32" s="79">
        <f t="shared" si="0"/>
        <v>21</v>
      </c>
      <c r="B32" s="85" t="s">
        <v>98</v>
      </c>
      <c r="C32" s="86" t="s">
        <v>100</v>
      </c>
      <c r="D32" s="82" t="s">
        <v>62</v>
      </c>
      <c r="E32" s="100">
        <v>2835</v>
      </c>
      <c r="F32" s="110"/>
      <c r="G32" s="116"/>
      <c r="H32" s="110"/>
      <c r="I32" s="120"/>
      <c r="J32" s="95"/>
      <c r="K32" s="123"/>
      <c r="L32" s="110"/>
      <c r="M32" s="111"/>
      <c r="N32" s="105"/>
      <c r="O32" s="127"/>
      <c r="P32" s="136"/>
      <c r="Q32" s="137"/>
      <c r="R32" s="105"/>
      <c r="S32" s="127"/>
      <c r="T32" s="136"/>
      <c r="U32" s="137"/>
      <c r="V32" s="105"/>
      <c r="W32" s="127"/>
      <c r="X32" s="136"/>
      <c r="Y32" s="137"/>
      <c r="Z32" s="105"/>
      <c r="AA32" s="127"/>
      <c r="AB32" s="136"/>
      <c r="AC32" s="137"/>
      <c r="AD32" s="105"/>
      <c r="AE32" s="127"/>
      <c r="AF32" s="136"/>
      <c r="AG32" s="137"/>
      <c r="AH32" s="84"/>
      <c r="AI32" s="84"/>
      <c r="AJ32" s="136"/>
      <c r="AK32" s="137"/>
      <c r="AL32" s="84"/>
      <c r="AM32" s="84"/>
      <c r="AN32" s="136"/>
      <c r="AO32" s="137"/>
      <c r="AP32" s="84"/>
      <c r="AQ32" s="84"/>
      <c r="AR32" s="136"/>
      <c r="AS32" s="137"/>
      <c r="AT32" s="84"/>
      <c r="AU32" s="84"/>
      <c r="AV32" s="136"/>
      <c r="AW32" s="137"/>
      <c r="AX32" s="84"/>
      <c r="AY32" s="84"/>
      <c r="AZ32" s="136"/>
      <c r="BA32" s="137"/>
      <c r="BB32" s="84"/>
      <c r="BC32" s="84"/>
      <c r="BD32" s="136"/>
      <c r="BE32" s="137"/>
      <c r="BF32" s="84"/>
      <c r="BG32" s="84"/>
      <c r="BH32" s="136"/>
      <c r="BI32" s="137"/>
      <c r="BJ32" s="84"/>
      <c r="BK32" s="84"/>
      <c r="BL32" s="136"/>
      <c r="BM32" s="137"/>
      <c r="BN32" s="18"/>
    </row>
    <row r="33" spans="1:66" ht="30.4" customHeight="1" x14ac:dyDescent="0.2">
      <c r="A33" s="79">
        <f t="shared" si="0"/>
        <v>22</v>
      </c>
      <c r="B33" s="85" t="s">
        <v>101</v>
      </c>
      <c r="C33" s="81" t="s">
        <v>102</v>
      </c>
      <c r="D33" s="85" t="s">
        <v>103</v>
      </c>
      <c r="E33" s="99">
        <v>5070</v>
      </c>
      <c r="F33" s="110"/>
      <c r="G33" s="116"/>
      <c r="H33" s="110"/>
      <c r="I33" s="120"/>
      <c r="J33" s="95"/>
      <c r="K33" s="123"/>
      <c r="L33" s="110"/>
      <c r="M33" s="111"/>
      <c r="N33" s="105"/>
      <c r="O33" s="127"/>
      <c r="P33" s="136"/>
      <c r="Q33" s="137"/>
      <c r="R33" s="105"/>
      <c r="S33" s="127"/>
      <c r="T33" s="136"/>
      <c r="U33" s="137"/>
      <c r="V33" s="105"/>
      <c r="W33" s="127"/>
      <c r="X33" s="136"/>
      <c r="Y33" s="137"/>
      <c r="Z33" s="105"/>
      <c r="AA33" s="127"/>
      <c r="AB33" s="136"/>
      <c r="AC33" s="137"/>
      <c r="AD33" s="105"/>
      <c r="AE33" s="127"/>
      <c r="AF33" s="136"/>
      <c r="AG33" s="137"/>
      <c r="AH33" s="84"/>
      <c r="AI33" s="84"/>
      <c r="AJ33" s="136"/>
      <c r="AK33" s="137"/>
      <c r="AL33" s="84"/>
      <c r="AM33" s="84"/>
      <c r="AN33" s="136"/>
      <c r="AO33" s="137"/>
      <c r="AP33" s="84"/>
      <c r="AQ33" s="84"/>
      <c r="AR33" s="136"/>
      <c r="AS33" s="137"/>
      <c r="AT33" s="84"/>
      <c r="AU33" s="84"/>
      <c r="AV33" s="136"/>
      <c r="AW33" s="137"/>
      <c r="AX33" s="84"/>
      <c r="AY33" s="84"/>
      <c r="AZ33" s="136"/>
      <c r="BA33" s="137"/>
      <c r="BB33" s="84"/>
      <c r="BC33" s="84"/>
      <c r="BD33" s="136"/>
      <c r="BE33" s="137"/>
      <c r="BF33" s="84"/>
      <c r="BG33" s="84"/>
      <c r="BH33" s="136"/>
      <c r="BI33" s="137"/>
      <c r="BJ33" s="84"/>
      <c r="BK33" s="84"/>
      <c r="BL33" s="136"/>
      <c r="BM33" s="137"/>
      <c r="BN33" s="18"/>
    </row>
    <row r="34" spans="1:66" ht="30.4" customHeight="1" x14ac:dyDescent="0.2">
      <c r="A34" s="79">
        <f t="shared" si="0"/>
        <v>23</v>
      </c>
      <c r="B34" s="85" t="s">
        <v>104</v>
      </c>
      <c r="C34" s="81" t="s">
        <v>105</v>
      </c>
      <c r="D34" s="82" t="s">
        <v>88</v>
      </c>
      <c r="E34" s="98">
        <v>338</v>
      </c>
      <c r="F34" s="110"/>
      <c r="G34" s="116"/>
      <c r="H34" s="110"/>
      <c r="I34" s="120"/>
      <c r="J34" s="95"/>
      <c r="K34" s="123"/>
      <c r="L34" s="110"/>
      <c r="M34" s="111"/>
      <c r="N34" s="105"/>
      <c r="O34" s="127"/>
      <c r="P34" s="136"/>
      <c r="Q34" s="137"/>
      <c r="R34" s="105"/>
      <c r="S34" s="127"/>
      <c r="T34" s="136"/>
      <c r="U34" s="137"/>
      <c r="V34" s="105"/>
      <c r="W34" s="127"/>
      <c r="X34" s="136"/>
      <c r="Y34" s="137"/>
      <c r="Z34" s="105"/>
      <c r="AA34" s="127"/>
      <c r="AB34" s="136"/>
      <c r="AC34" s="137"/>
      <c r="AD34" s="105"/>
      <c r="AE34" s="127"/>
      <c r="AF34" s="136"/>
      <c r="AG34" s="137"/>
      <c r="AH34" s="84"/>
      <c r="AI34" s="84"/>
      <c r="AJ34" s="136"/>
      <c r="AK34" s="137"/>
      <c r="AL34" s="84"/>
      <c r="AM34" s="84"/>
      <c r="AN34" s="136"/>
      <c r="AO34" s="137"/>
      <c r="AP34" s="84"/>
      <c r="AQ34" s="84"/>
      <c r="AR34" s="136"/>
      <c r="AS34" s="137"/>
      <c r="AT34" s="84"/>
      <c r="AU34" s="84"/>
      <c r="AV34" s="136"/>
      <c r="AW34" s="137"/>
      <c r="AX34" s="84"/>
      <c r="AY34" s="84"/>
      <c r="AZ34" s="136"/>
      <c r="BA34" s="137"/>
      <c r="BB34" s="84"/>
      <c r="BC34" s="84"/>
      <c r="BD34" s="136"/>
      <c r="BE34" s="137"/>
      <c r="BF34" s="84"/>
      <c r="BG34" s="84"/>
      <c r="BH34" s="136"/>
      <c r="BI34" s="137"/>
      <c r="BJ34" s="84"/>
      <c r="BK34" s="84"/>
      <c r="BL34" s="136"/>
      <c r="BM34" s="137"/>
      <c r="BN34" s="18"/>
    </row>
    <row r="35" spans="1:66" ht="30.4" customHeight="1" x14ac:dyDescent="0.2">
      <c r="A35" s="79">
        <f t="shared" si="0"/>
        <v>24</v>
      </c>
      <c r="B35" s="85" t="s">
        <v>106</v>
      </c>
      <c r="C35" s="86" t="s">
        <v>107</v>
      </c>
      <c r="D35" s="82" t="s">
        <v>88</v>
      </c>
      <c r="E35" s="98">
        <v>400</v>
      </c>
      <c r="F35" s="110"/>
      <c r="G35" s="116"/>
      <c r="H35" s="110"/>
      <c r="I35" s="120"/>
      <c r="J35" s="95"/>
      <c r="K35" s="123"/>
      <c r="L35" s="110"/>
      <c r="M35" s="111"/>
      <c r="N35" s="105"/>
      <c r="O35" s="127"/>
      <c r="P35" s="136"/>
      <c r="Q35" s="137"/>
      <c r="R35" s="105"/>
      <c r="S35" s="127"/>
      <c r="T35" s="136"/>
      <c r="U35" s="137"/>
      <c r="V35" s="105"/>
      <c r="W35" s="127"/>
      <c r="X35" s="136"/>
      <c r="Y35" s="137"/>
      <c r="Z35" s="105"/>
      <c r="AA35" s="127"/>
      <c r="AB35" s="136"/>
      <c r="AC35" s="137"/>
      <c r="AD35" s="105"/>
      <c r="AE35" s="127"/>
      <c r="AF35" s="136"/>
      <c r="AG35" s="137"/>
      <c r="AH35" s="84"/>
      <c r="AI35" s="84"/>
      <c r="AJ35" s="136"/>
      <c r="AK35" s="137"/>
      <c r="AL35" s="84"/>
      <c r="AM35" s="84"/>
      <c r="AN35" s="136"/>
      <c r="AO35" s="137"/>
      <c r="AP35" s="84"/>
      <c r="AQ35" s="84"/>
      <c r="AR35" s="136"/>
      <c r="AS35" s="137"/>
      <c r="AT35" s="84"/>
      <c r="AU35" s="84"/>
      <c r="AV35" s="136"/>
      <c r="AW35" s="137"/>
      <c r="AX35" s="84"/>
      <c r="AY35" s="84"/>
      <c r="AZ35" s="136"/>
      <c r="BA35" s="137"/>
      <c r="BB35" s="84"/>
      <c r="BC35" s="84"/>
      <c r="BD35" s="136"/>
      <c r="BE35" s="137"/>
      <c r="BF35" s="84"/>
      <c r="BG35" s="84"/>
      <c r="BH35" s="136"/>
      <c r="BI35" s="137"/>
      <c r="BJ35" s="84"/>
      <c r="BK35" s="84"/>
      <c r="BL35" s="136"/>
      <c r="BM35" s="137"/>
      <c r="BN35" s="18"/>
    </row>
    <row r="36" spans="1:66" ht="30.4" customHeight="1" x14ac:dyDescent="0.2">
      <c r="A36" s="79">
        <f t="shared" si="0"/>
        <v>25</v>
      </c>
      <c r="B36" s="80" t="s">
        <v>108</v>
      </c>
      <c r="C36" s="87" t="s">
        <v>109</v>
      </c>
      <c r="D36" s="82" t="s">
        <v>19</v>
      </c>
      <c r="E36" s="101">
        <v>550</v>
      </c>
      <c r="F36" s="110"/>
      <c r="G36" s="116"/>
      <c r="H36" s="110"/>
      <c r="I36" s="120"/>
      <c r="J36" s="95"/>
      <c r="K36" s="123"/>
      <c r="L36" s="110"/>
      <c r="M36" s="111"/>
      <c r="N36" s="105"/>
      <c r="O36" s="127"/>
      <c r="P36" s="136"/>
      <c r="Q36" s="137"/>
      <c r="R36" s="105"/>
      <c r="S36" s="127"/>
      <c r="T36" s="136"/>
      <c r="U36" s="137"/>
      <c r="V36" s="105"/>
      <c r="W36" s="127"/>
      <c r="X36" s="136"/>
      <c r="Y36" s="137"/>
      <c r="Z36" s="105"/>
      <c r="AA36" s="127"/>
      <c r="AB36" s="136"/>
      <c r="AC36" s="137"/>
      <c r="AD36" s="105"/>
      <c r="AE36" s="127"/>
      <c r="AF36" s="136"/>
      <c r="AG36" s="137"/>
      <c r="AH36" s="84"/>
      <c r="AI36" s="84"/>
      <c r="AJ36" s="136"/>
      <c r="AK36" s="137"/>
      <c r="AL36" s="84"/>
      <c r="AM36" s="84"/>
      <c r="AN36" s="136"/>
      <c r="AO36" s="137"/>
      <c r="AP36" s="84"/>
      <c r="AQ36" s="84"/>
      <c r="AR36" s="136"/>
      <c r="AS36" s="137"/>
      <c r="AT36" s="84"/>
      <c r="AU36" s="84"/>
      <c r="AV36" s="136"/>
      <c r="AW36" s="137"/>
      <c r="AX36" s="84"/>
      <c r="AY36" s="84"/>
      <c r="AZ36" s="136"/>
      <c r="BA36" s="137"/>
      <c r="BB36" s="84"/>
      <c r="BC36" s="84"/>
      <c r="BD36" s="136"/>
      <c r="BE36" s="137"/>
      <c r="BF36" s="84"/>
      <c r="BG36" s="84"/>
      <c r="BH36" s="136"/>
      <c r="BI36" s="137"/>
      <c r="BJ36" s="84"/>
      <c r="BK36" s="84"/>
      <c r="BL36" s="136"/>
      <c r="BM36" s="137"/>
      <c r="BN36" s="18"/>
    </row>
    <row r="37" spans="1:66" ht="30.4" customHeight="1" x14ac:dyDescent="0.2">
      <c r="A37" s="79">
        <f t="shared" si="0"/>
        <v>26</v>
      </c>
      <c r="B37" s="85" t="s">
        <v>110</v>
      </c>
      <c r="C37" s="81" t="s">
        <v>111</v>
      </c>
      <c r="D37" s="82" t="s">
        <v>88</v>
      </c>
      <c r="E37" s="98">
        <v>400</v>
      </c>
      <c r="F37" s="110"/>
      <c r="G37" s="116"/>
      <c r="H37" s="110"/>
      <c r="I37" s="120"/>
      <c r="J37" s="95"/>
      <c r="K37" s="123"/>
      <c r="L37" s="110"/>
      <c r="M37" s="111"/>
      <c r="N37" s="105"/>
      <c r="O37" s="127"/>
      <c r="P37" s="136"/>
      <c r="Q37" s="137"/>
      <c r="R37" s="105"/>
      <c r="S37" s="127"/>
      <c r="T37" s="136"/>
      <c r="U37" s="137"/>
      <c r="V37" s="105"/>
      <c r="W37" s="127"/>
      <c r="X37" s="136"/>
      <c r="Y37" s="137"/>
      <c r="Z37" s="105"/>
      <c r="AA37" s="127"/>
      <c r="AB37" s="136"/>
      <c r="AC37" s="137"/>
      <c r="AD37" s="105"/>
      <c r="AE37" s="127"/>
      <c r="AF37" s="136"/>
      <c r="AG37" s="137"/>
      <c r="AH37" s="84"/>
      <c r="AI37" s="84"/>
      <c r="AJ37" s="136"/>
      <c r="AK37" s="137"/>
      <c r="AL37" s="84"/>
      <c r="AM37" s="84"/>
      <c r="AN37" s="136"/>
      <c r="AO37" s="137"/>
      <c r="AP37" s="84"/>
      <c r="AQ37" s="84"/>
      <c r="AR37" s="136"/>
      <c r="AS37" s="137"/>
      <c r="AT37" s="84"/>
      <c r="AU37" s="84"/>
      <c r="AV37" s="136"/>
      <c r="AW37" s="137"/>
      <c r="AX37" s="84"/>
      <c r="AY37" s="84"/>
      <c r="AZ37" s="136"/>
      <c r="BA37" s="137"/>
      <c r="BB37" s="84"/>
      <c r="BC37" s="84"/>
      <c r="BD37" s="136"/>
      <c r="BE37" s="137"/>
      <c r="BF37" s="84"/>
      <c r="BG37" s="84"/>
      <c r="BH37" s="136"/>
      <c r="BI37" s="137"/>
      <c r="BJ37" s="84"/>
      <c r="BK37" s="84"/>
      <c r="BL37" s="136"/>
      <c r="BM37" s="137"/>
      <c r="BN37" s="18"/>
    </row>
    <row r="38" spans="1:66" ht="30.4" customHeight="1" x14ac:dyDescent="0.2">
      <c r="A38" s="79">
        <f t="shared" si="0"/>
        <v>27</v>
      </c>
      <c r="B38" s="85" t="s">
        <v>112</v>
      </c>
      <c r="C38" s="81" t="s">
        <v>113</v>
      </c>
      <c r="D38" s="82" t="s">
        <v>20</v>
      </c>
      <c r="E38" s="98">
        <v>90</v>
      </c>
      <c r="F38" s="110"/>
      <c r="G38" s="116"/>
      <c r="H38" s="110"/>
      <c r="I38" s="120"/>
      <c r="J38" s="95"/>
      <c r="K38" s="123"/>
      <c r="L38" s="110"/>
      <c r="M38" s="111"/>
      <c r="N38" s="105"/>
      <c r="O38" s="127"/>
      <c r="P38" s="136"/>
      <c r="Q38" s="137"/>
      <c r="R38" s="105"/>
      <c r="S38" s="127"/>
      <c r="T38" s="136"/>
      <c r="U38" s="137"/>
      <c r="V38" s="105"/>
      <c r="W38" s="127"/>
      <c r="X38" s="136"/>
      <c r="Y38" s="137"/>
      <c r="Z38" s="105"/>
      <c r="AA38" s="127"/>
      <c r="AB38" s="136"/>
      <c r="AC38" s="137"/>
      <c r="AD38" s="105"/>
      <c r="AE38" s="127"/>
      <c r="AF38" s="136"/>
      <c r="AG38" s="137"/>
      <c r="AH38" s="84"/>
      <c r="AI38" s="84"/>
      <c r="AJ38" s="136"/>
      <c r="AK38" s="137"/>
      <c r="AL38" s="84"/>
      <c r="AM38" s="84"/>
      <c r="AN38" s="136"/>
      <c r="AO38" s="137"/>
      <c r="AP38" s="84"/>
      <c r="AQ38" s="84"/>
      <c r="AR38" s="136"/>
      <c r="AS38" s="137"/>
      <c r="AT38" s="84"/>
      <c r="AU38" s="84"/>
      <c r="AV38" s="136"/>
      <c r="AW38" s="137"/>
      <c r="AX38" s="84"/>
      <c r="AY38" s="84"/>
      <c r="AZ38" s="136"/>
      <c r="BA38" s="137"/>
      <c r="BB38" s="84"/>
      <c r="BC38" s="84"/>
      <c r="BD38" s="136"/>
      <c r="BE38" s="137"/>
      <c r="BF38" s="84"/>
      <c r="BG38" s="84"/>
      <c r="BH38" s="136"/>
      <c r="BI38" s="137"/>
      <c r="BJ38" s="84"/>
      <c r="BK38" s="84"/>
      <c r="BL38" s="136"/>
      <c r="BM38" s="137"/>
      <c r="BN38" s="18"/>
    </row>
    <row r="39" spans="1:66" ht="30.4" customHeight="1" x14ac:dyDescent="0.2">
      <c r="A39" s="79">
        <f t="shared" si="0"/>
        <v>28</v>
      </c>
      <c r="B39" s="85" t="s">
        <v>114</v>
      </c>
      <c r="C39" s="81" t="s">
        <v>115</v>
      </c>
      <c r="D39" s="82" t="s">
        <v>116</v>
      </c>
      <c r="E39" s="98">
        <v>4</v>
      </c>
      <c r="F39" s="110"/>
      <c r="G39" s="116"/>
      <c r="H39" s="110"/>
      <c r="I39" s="120"/>
      <c r="J39" s="95"/>
      <c r="K39" s="123"/>
      <c r="L39" s="110"/>
      <c r="M39" s="111"/>
      <c r="N39" s="105"/>
      <c r="O39" s="127"/>
      <c r="P39" s="136"/>
      <c r="Q39" s="137"/>
      <c r="R39" s="105"/>
      <c r="S39" s="127"/>
      <c r="T39" s="136"/>
      <c r="U39" s="137"/>
      <c r="V39" s="105"/>
      <c r="W39" s="127"/>
      <c r="X39" s="136"/>
      <c r="Y39" s="137"/>
      <c r="Z39" s="105"/>
      <c r="AA39" s="127"/>
      <c r="AB39" s="136"/>
      <c r="AC39" s="137"/>
      <c r="AD39" s="105"/>
      <c r="AE39" s="127"/>
      <c r="AF39" s="136"/>
      <c r="AG39" s="137"/>
      <c r="AH39" s="84"/>
      <c r="AI39" s="84"/>
      <c r="AJ39" s="136"/>
      <c r="AK39" s="137"/>
      <c r="AL39" s="84"/>
      <c r="AM39" s="84"/>
      <c r="AN39" s="136"/>
      <c r="AO39" s="137"/>
      <c r="AP39" s="84"/>
      <c r="AQ39" s="84"/>
      <c r="AR39" s="136"/>
      <c r="AS39" s="137"/>
      <c r="AT39" s="84"/>
      <c r="AU39" s="84"/>
      <c r="AV39" s="136"/>
      <c r="AW39" s="137"/>
      <c r="AX39" s="84"/>
      <c r="AY39" s="84"/>
      <c r="AZ39" s="136"/>
      <c r="BA39" s="137"/>
      <c r="BB39" s="84"/>
      <c r="BC39" s="84"/>
      <c r="BD39" s="136"/>
      <c r="BE39" s="137"/>
      <c r="BF39" s="84"/>
      <c r="BG39" s="84"/>
      <c r="BH39" s="136"/>
      <c r="BI39" s="137"/>
      <c r="BJ39" s="84"/>
      <c r="BK39" s="84"/>
      <c r="BL39" s="136"/>
      <c r="BM39" s="137"/>
      <c r="BN39" s="18"/>
    </row>
    <row r="40" spans="1:66" ht="30.4" customHeight="1" x14ac:dyDescent="0.2">
      <c r="A40" s="79">
        <f t="shared" si="0"/>
        <v>29</v>
      </c>
      <c r="B40" s="85" t="s">
        <v>117</v>
      </c>
      <c r="C40" s="81" t="s">
        <v>118</v>
      </c>
      <c r="D40" s="82" t="s">
        <v>116</v>
      </c>
      <c r="E40" s="99">
        <v>1246.5</v>
      </c>
      <c r="F40" s="110"/>
      <c r="G40" s="116"/>
      <c r="H40" s="110"/>
      <c r="I40" s="120"/>
      <c r="J40" s="95"/>
      <c r="K40" s="123"/>
      <c r="L40" s="110"/>
      <c r="M40" s="111"/>
      <c r="N40" s="105"/>
      <c r="O40" s="127"/>
      <c r="P40" s="136"/>
      <c r="Q40" s="137"/>
      <c r="R40" s="105"/>
      <c r="S40" s="127"/>
      <c r="T40" s="136"/>
      <c r="U40" s="137"/>
      <c r="V40" s="105"/>
      <c r="W40" s="127"/>
      <c r="X40" s="136"/>
      <c r="Y40" s="137"/>
      <c r="Z40" s="105"/>
      <c r="AA40" s="127"/>
      <c r="AB40" s="136"/>
      <c r="AC40" s="137"/>
      <c r="AD40" s="105"/>
      <c r="AE40" s="127"/>
      <c r="AF40" s="136"/>
      <c r="AG40" s="137"/>
      <c r="AH40" s="84"/>
      <c r="AI40" s="84"/>
      <c r="AJ40" s="136"/>
      <c r="AK40" s="137"/>
      <c r="AL40" s="84"/>
      <c r="AM40" s="84"/>
      <c r="AN40" s="136"/>
      <c r="AO40" s="137"/>
      <c r="AP40" s="84"/>
      <c r="AQ40" s="84"/>
      <c r="AR40" s="136"/>
      <c r="AS40" s="137"/>
      <c r="AT40" s="84"/>
      <c r="AU40" s="84"/>
      <c r="AV40" s="136"/>
      <c r="AW40" s="137"/>
      <c r="AX40" s="84"/>
      <c r="AY40" s="84"/>
      <c r="AZ40" s="136"/>
      <c r="BA40" s="137"/>
      <c r="BB40" s="84"/>
      <c r="BC40" s="84"/>
      <c r="BD40" s="136"/>
      <c r="BE40" s="137"/>
      <c r="BF40" s="84"/>
      <c r="BG40" s="84"/>
      <c r="BH40" s="136"/>
      <c r="BI40" s="137"/>
      <c r="BJ40" s="84"/>
      <c r="BK40" s="84"/>
      <c r="BL40" s="136"/>
      <c r="BM40" s="137"/>
      <c r="BN40" s="18"/>
    </row>
    <row r="41" spans="1:66" ht="30.4" customHeight="1" x14ac:dyDescent="0.2">
      <c r="A41" s="79">
        <f t="shared" si="0"/>
        <v>30</v>
      </c>
      <c r="B41" s="85" t="s">
        <v>119</v>
      </c>
      <c r="C41" s="81" t="s">
        <v>120</v>
      </c>
      <c r="D41" s="82" t="s">
        <v>116</v>
      </c>
      <c r="E41" s="99">
        <v>5706</v>
      </c>
      <c r="F41" s="110"/>
      <c r="G41" s="116"/>
      <c r="H41" s="110"/>
      <c r="I41" s="120"/>
      <c r="J41" s="95"/>
      <c r="K41" s="123"/>
      <c r="L41" s="110"/>
      <c r="M41" s="111"/>
      <c r="N41" s="105"/>
      <c r="O41" s="127"/>
      <c r="P41" s="136"/>
      <c r="Q41" s="137"/>
      <c r="R41" s="105"/>
      <c r="S41" s="127"/>
      <c r="T41" s="136"/>
      <c r="U41" s="137"/>
      <c r="V41" s="105"/>
      <c r="W41" s="127"/>
      <c r="X41" s="136"/>
      <c r="Y41" s="137"/>
      <c r="Z41" s="105"/>
      <c r="AA41" s="127"/>
      <c r="AB41" s="136"/>
      <c r="AC41" s="137"/>
      <c r="AD41" s="105"/>
      <c r="AE41" s="127"/>
      <c r="AF41" s="136"/>
      <c r="AG41" s="137"/>
      <c r="AH41" s="84"/>
      <c r="AI41" s="84"/>
      <c r="AJ41" s="136"/>
      <c r="AK41" s="137"/>
      <c r="AL41" s="84"/>
      <c r="AM41" s="84"/>
      <c r="AN41" s="136"/>
      <c r="AO41" s="137"/>
      <c r="AP41" s="84"/>
      <c r="AQ41" s="84"/>
      <c r="AR41" s="136"/>
      <c r="AS41" s="137"/>
      <c r="AT41" s="84"/>
      <c r="AU41" s="84"/>
      <c r="AV41" s="136"/>
      <c r="AW41" s="137"/>
      <c r="AX41" s="84"/>
      <c r="AY41" s="84"/>
      <c r="AZ41" s="136"/>
      <c r="BA41" s="137"/>
      <c r="BB41" s="84"/>
      <c r="BC41" s="84"/>
      <c r="BD41" s="136"/>
      <c r="BE41" s="137"/>
      <c r="BF41" s="84"/>
      <c r="BG41" s="84"/>
      <c r="BH41" s="136"/>
      <c r="BI41" s="137"/>
      <c r="BJ41" s="84"/>
      <c r="BK41" s="84"/>
      <c r="BL41" s="136"/>
      <c r="BM41" s="137"/>
      <c r="BN41" s="18"/>
    </row>
    <row r="42" spans="1:66" ht="30.4" customHeight="1" x14ac:dyDescent="0.2">
      <c r="A42" s="79">
        <f t="shared" si="0"/>
        <v>31</v>
      </c>
      <c r="B42" s="85" t="s">
        <v>121</v>
      </c>
      <c r="C42" s="81" t="s">
        <v>122</v>
      </c>
      <c r="D42" s="85" t="s">
        <v>123</v>
      </c>
      <c r="E42" s="99">
        <v>2500</v>
      </c>
      <c r="F42" s="110"/>
      <c r="G42" s="116"/>
      <c r="H42" s="110"/>
      <c r="I42" s="120"/>
      <c r="J42" s="95"/>
      <c r="K42" s="123"/>
      <c r="L42" s="110"/>
      <c r="M42" s="111"/>
      <c r="N42" s="105"/>
      <c r="O42" s="127"/>
      <c r="P42" s="136"/>
      <c r="Q42" s="137"/>
      <c r="R42" s="105"/>
      <c r="S42" s="127"/>
      <c r="T42" s="136"/>
      <c r="U42" s="137"/>
      <c r="V42" s="105"/>
      <c r="W42" s="127"/>
      <c r="X42" s="136"/>
      <c r="Y42" s="137"/>
      <c r="Z42" s="105"/>
      <c r="AA42" s="127"/>
      <c r="AB42" s="136"/>
      <c r="AC42" s="137"/>
      <c r="AD42" s="105"/>
      <c r="AE42" s="127"/>
      <c r="AF42" s="136"/>
      <c r="AG42" s="137"/>
      <c r="AH42" s="84"/>
      <c r="AI42" s="84"/>
      <c r="AJ42" s="136"/>
      <c r="AK42" s="137"/>
      <c r="AL42" s="84"/>
      <c r="AM42" s="84"/>
      <c r="AN42" s="136"/>
      <c r="AO42" s="137"/>
      <c r="AP42" s="84"/>
      <c r="AQ42" s="84"/>
      <c r="AR42" s="136"/>
      <c r="AS42" s="137"/>
      <c r="AT42" s="84"/>
      <c r="AU42" s="84"/>
      <c r="AV42" s="136"/>
      <c r="AW42" s="137"/>
      <c r="AX42" s="84"/>
      <c r="AY42" s="84"/>
      <c r="AZ42" s="136"/>
      <c r="BA42" s="137"/>
      <c r="BB42" s="84"/>
      <c r="BC42" s="84"/>
      <c r="BD42" s="136"/>
      <c r="BE42" s="137"/>
      <c r="BF42" s="84"/>
      <c r="BG42" s="84"/>
      <c r="BH42" s="136"/>
      <c r="BI42" s="137"/>
      <c r="BJ42" s="84"/>
      <c r="BK42" s="84"/>
      <c r="BL42" s="136"/>
      <c r="BM42" s="137"/>
      <c r="BN42" s="18"/>
    </row>
    <row r="43" spans="1:66" ht="30.4" customHeight="1" x14ac:dyDescent="0.2">
      <c r="A43" s="79">
        <f t="shared" si="0"/>
        <v>32</v>
      </c>
      <c r="B43" s="85" t="s">
        <v>124</v>
      </c>
      <c r="C43" s="81" t="s">
        <v>125</v>
      </c>
      <c r="D43" s="82" t="s">
        <v>20</v>
      </c>
      <c r="E43" s="98">
        <v>10</v>
      </c>
      <c r="F43" s="110"/>
      <c r="G43" s="116"/>
      <c r="H43" s="110"/>
      <c r="I43" s="120"/>
      <c r="J43" s="95"/>
      <c r="K43" s="123"/>
      <c r="L43" s="110"/>
      <c r="M43" s="111"/>
      <c r="N43" s="105"/>
      <c r="O43" s="127"/>
      <c r="P43" s="136"/>
      <c r="Q43" s="137"/>
      <c r="R43" s="105"/>
      <c r="S43" s="127"/>
      <c r="T43" s="136"/>
      <c r="U43" s="137"/>
      <c r="V43" s="105"/>
      <c r="W43" s="127"/>
      <c r="X43" s="136"/>
      <c r="Y43" s="137"/>
      <c r="Z43" s="105"/>
      <c r="AA43" s="127"/>
      <c r="AB43" s="136"/>
      <c r="AC43" s="137"/>
      <c r="AD43" s="105"/>
      <c r="AE43" s="127"/>
      <c r="AF43" s="136"/>
      <c r="AG43" s="137"/>
      <c r="AH43" s="84"/>
      <c r="AI43" s="84"/>
      <c r="AJ43" s="136"/>
      <c r="AK43" s="137"/>
      <c r="AL43" s="84"/>
      <c r="AM43" s="84"/>
      <c r="AN43" s="136"/>
      <c r="AO43" s="137"/>
      <c r="AP43" s="84"/>
      <c r="AQ43" s="84"/>
      <c r="AR43" s="136"/>
      <c r="AS43" s="137"/>
      <c r="AT43" s="84"/>
      <c r="AU43" s="84"/>
      <c r="AV43" s="136"/>
      <c r="AW43" s="137"/>
      <c r="AX43" s="84"/>
      <c r="AY43" s="84"/>
      <c r="AZ43" s="136"/>
      <c r="BA43" s="137"/>
      <c r="BB43" s="84"/>
      <c r="BC43" s="84"/>
      <c r="BD43" s="136"/>
      <c r="BE43" s="137"/>
      <c r="BF43" s="84"/>
      <c r="BG43" s="84"/>
      <c r="BH43" s="136"/>
      <c r="BI43" s="137"/>
      <c r="BJ43" s="84"/>
      <c r="BK43" s="84"/>
      <c r="BL43" s="136"/>
      <c r="BM43" s="137"/>
      <c r="BN43" s="18"/>
    </row>
    <row r="44" spans="1:66" ht="30.4" customHeight="1" x14ac:dyDescent="0.2">
      <c r="A44" s="79">
        <f t="shared" si="0"/>
        <v>33</v>
      </c>
      <c r="B44" s="85" t="s">
        <v>126</v>
      </c>
      <c r="C44" s="81" t="s">
        <v>127</v>
      </c>
      <c r="D44" s="82" t="s">
        <v>20</v>
      </c>
      <c r="E44" s="100">
        <v>1</v>
      </c>
      <c r="F44" s="110"/>
      <c r="G44" s="116"/>
      <c r="H44" s="110"/>
      <c r="I44" s="120"/>
      <c r="J44" s="95"/>
      <c r="K44" s="123"/>
      <c r="L44" s="110"/>
      <c r="M44" s="111"/>
      <c r="N44" s="105"/>
      <c r="O44" s="127"/>
      <c r="P44" s="136"/>
      <c r="Q44" s="137"/>
      <c r="R44" s="105"/>
      <c r="S44" s="127"/>
      <c r="T44" s="136"/>
      <c r="U44" s="137"/>
      <c r="V44" s="105"/>
      <c r="W44" s="127"/>
      <c r="X44" s="136"/>
      <c r="Y44" s="137"/>
      <c r="Z44" s="105"/>
      <c r="AA44" s="127"/>
      <c r="AB44" s="136"/>
      <c r="AC44" s="137"/>
      <c r="AD44" s="105"/>
      <c r="AE44" s="127"/>
      <c r="AF44" s="136"/>
      <c r="AG44" s="137"/>
      <c r="AH44" s="84"/>
      <c r="AI44" s="84"/>
      <c r="AJ44" s="136"/>
      <c r="AK44" s="137"/>
      <c r="AL44" s="84"/>
      <c r="AM44" s="84"/>
      <c r="AN44" s="136"/>
      <c r="AO44" s="137"/>
      <c r="AP44" s="84"/>
      <c r="AQ44" s="84"/>
      <c r="AR44" s="136"/>
      <c r="AS44" s="137"/>
      <c r="AT44" s="84"/>
      <c r="AU44" s="84"/>
      <c r="AV44" s="136"/>
      <c r="AW44" s="137"/>
      <c r="AX44" s="84"/>
      <c r="AY44" s="84"/>
      <c r="AZ44" s="136"/>
      <c r="BA44" s="137"/>
      <c r="BB44" s="84"/>
      <c r="BC44" s="84"/>
      <c r="BD44" s="136"/>
      <c r="BE44" s="137"/>
      <c r="BF44" s="84"/>
      <c r="BG44" s="84"/>
      <c r="BH44" s="136"/>
      <c r="BI44" s="137"/>
      <c r="BJ44" s="84"/>
      <c r="BK44" s="84"/>
      <c r="BL44" s="136"/>
      <c r="BM44" s="137"/>
      <c r="BN44" s="18"/>
    </row>
    <row r="45" spans="1:66" ht="30.4" customHeight="1" x14ac:dyDescent="0.2">
      <c r="A45" s="79">
        <f t="shared" si="0"/>
        <v>34</v>
      </c>
      <c r="B45" s="88" t="s">
        <v>128</v>
      </c>
      <c r="C45" s="81" t="s">
        <v>129</v>
      </c>
      <c r="D45" s="82" t="s">
        <v>20</v>
      </c>
      <c r="E45" s="98">
        <v>1</v>
      </c>
      <c r="F45" s="110"/>
      <c r="G45" s="116"/>
      <c r="H45" s="110"/>
      <c r="I45" s="120"/>
      <c r="J45" s="95"/>
      <c r="K45" s="123"/>
      <c r="L45" s="110"/>
      <c r="M45" s="111"/>
      <c r="N45" s="105"/>
      <c r="O45" s="127"/>
      <c r="P45" s="136"/>
      <c r="Q45" s="137"/>
      <c r="R45" s="105"/>
      <c r="S45" s="127"/>
      <c r="T45" s="136"/>
      <c r="U45" s="137"/>
      <c r="V45" s="105"/>
      <c r="W45" s="127"/>
      <c r="X45" s="136"/>
      <c r="Y45" s="137"/>
      <c r="Z45" s="105"/>
      <c r="AA45" s="127"/>
      <c r="AB45" s="136"/>
      <c r="AC45" s="137"/>
      <c r="AD45" s="105"/>
      <c r="AE45" s="127"/>
      <c r="AF45" s="136"/>
      <c r="AG45" s="137"/>
      <c r="AH45" s="84"/>
      <c r="AI45" s="84"/>
      <c r="AJ45" s="136"/>
      <c r="AK45" s="137"/>
      <c r="AL45" s="84"/>
      <c r="AM45" s="84"/>
      <c r="AN45" s="136"/>
      <c r="AO45" s="137"/>
      <c r="AP45" s="84"/>
      <c r="AQ45" s="84"/>
      <c r="AR45" s="136"/>
      <c r="AS45" s="137"/>
      <c r="AT45" s="84"/>
      <c r="AU45" s="84"/>
      <c r="AV45" s="136"/>
      <c r="AW45" s="137"/>
      <c r="AX45" s="84"/>
      <c r="AY45" s="84"/>
      <c r="AZ45" s="136"/>
      <c r="BA45" s="137"/>
      <c r="BB45" s="84"/>
      <c r="BC45" s="84"/>
      <c r="BD45" s="136"/>
      <c r="BE45" s="137"/>
      <c r="BF45" s="84"/>
      <c r="BG45" s="84"/>
      <c r="BH45" s="136"/>
      <c r="BI45" s="137"/>
      <c r="BJ45" s="84"/>
      <c r="BK45" s="84"/>
      <c r="BL45" s="136"/>
      <c r="BM45" s="137"/>
      <c r="BN45" s="18"/>
    </row>
    <row r="46" spans="1:66" ht="30.4" customHeight="1" x14ac:dyDescent="0.2">
      <c r="A46" s="79">
        <f t="shared" si="0"/>
        <v>35</v>
      </c>
      <c r="B46" s="88" t="s">
        <v>130</v>
      </c>
      <c r="C46" s="81" t="s">
        <v>131</v>
      </c>
      <c r="D46" s="82" t="s">
        <v>20</v>
      </c>
      <c r="E46" s="98">
        <v>1</v>
      </c>
      <c r="F46" s="110"/>
      <c r="G46" s="116"/>
      <c r="H46" s="110"/>
      <c r="I46" s="120"/>
      <c r="J46" s="95"/>
      <c r="K46" s="123"/>
      <c r="L46" s="110"/>
      <c r="M46" s="111"/>
      <c r="N46" s="105"/>
      <c r="O46" s="127"/>
      <c r="P46" s="136"/>
      <c r="Q46" s="137"/>
      <c r="R46" s="105"/>
      <c r="S46" s="127"/>
      <c r="T46" s="136"/>
      <c r="U46" s="137"/>
      <c r="V46" s="105"/>
      <c r="W46" s="127"/>
      <c r="X46" s="136"/>
      <c r="Y46" s="137"/>
      <c r="Z46" s="105"/>
      <c r="AA46" s="127"/>
      <c r="AB46" s="136"/>
      <c r="AC46" s="137"/>
      <c r="AD46" s="105"/>
      <c r="AE46" s="127"/>
      <c r="AF46" s="136"/>
      <c r="AG46" s="137"/>
      <c r="AH46" s="84"/>
      <c r="AI46" s="84"/>
      <c r="AJ46" s="136"/>
      <c r="AK46" s="137"/>
      <c r="AL46" s="84"/>
      <c r="AM46" s="84"/>
      <c r="AN46" s="136"/>
      <c r="AO46" s="137"/>
      <c r="AP46" s="84"/>
      <c r="AQ46" s="84"/>
      <c r="AR46" s="136"/>
      <c r="AS46" s="137"/>
      <c r="AT46" s="84"/>
      <c r="AU46" s="84"/>
      <c r="AV46" s="136"/>
      <c r="AW46" s="137"/>
      <c r="AX46" s="84"/>
      <c r="AY46" s="84"/>
      <c r="AZ46" s="136"/>
      <c r="BA46" s="137"/>
      <c r="BB46" s="84"/>
      <c r="BC46" s="84"/>
      <c r="BD46" s="136"/>
      <c r="BE46" s="137"/>
      <c r="BF46" s="84"/>
      <c r="BG46" s="84"/>
      <c r="BH46" s="136"/>
      <c r="BI46" s="137"/>
      <c r="BJ46" s="84"/>
      <c r="BK46" s="84"/>
      <c r="BL46" s="136"/>
      <c r="BM46" s="137"/>
      <c r="BN46" s="18"/>
    </row>
    <row r="47" spans="1:66" ht="30.4" customHeight="1" x14ac:dyDescent="0.2">
      <c r="A47" s="79">
        <f t="shared" si="0"/>
        <v>36</v>
      </c>
      <c r="B47" s="88" t="s">
        <v>132</v>
      </c>
      <c r="C47" s="81" t="s">
        <v>133</v>
      </c>
      <c r="D47" s="82" t="s">
        <v>20</v>
      </c>
      <c r="E47" s="98">
        <v>1</v>
      </c>
      <c r="F47" s="110"/>
      <c r="G47" s="116"/>
      <c r="H47" s="110"/>
      <c r="I47" s="120"/>
      <c r="J47" s="95"/>
      <c r="K47" s="123"/>
      <c r="L47" s="110"/>
      <c r="M47" s="111"/>
      <c r="N47" s="105"/>
      <c r="O47" s="127"/>
      <c r="P47" s="136"/>
      <c r="Q47" s="137"/>
      <c r="R47" s="105"/>
      <c r="S47" s="127"/>
      <c r="T47" s="136"/>
      <c r="U47" s="137"/>
      <c r="V47" s="105"/>
      <c r="W47" s="127"/>
      <c r="X47" s="136"/>
      <c r="Y47" s="137"/>
      <c r="Z47" s="105"/>
      <c r="AA47" s="127"/>
      <c r="AB47" s="136"/>
      <c r="AC47" s="137"/>
      <c r="AD47" s="105"/>
      <c r="AE47" s="127"/>
      <c r="AF47" s="136"/>
      <c r="AG47" s="137"/>
      <c r="AH47" s="84"/>
      <c r="AI47" s="84"/>
      <c r="AJ47" s="136"/>
      <c r="AK47" s="137"/>
      <c r="AL47" s="84"/>
      <c r="AM47" s="84"/>
      <c r="AN47" s="136"/>
      <c r="AO47" s="137"/>
      <c r="AP47" s="84"/>
      <c r="AQ47" s="84"/>
      <c r="AR47" s="136"/>
      <c r="AS47" s="137"/>
      <c r="AT47" s="84"/>
      <c r="AU47" s="84"/>
      <c r="AV47" s="136"/>
      <c r="AW47" s="137"/>
      <c r="AX47" s="84"/>
      <c r="AY47" s="84"/>
      <c r="AZ47" s="136"/>
      <c r="BA47" s="137"/>
      <c r="BB47" s="84"/>
      <c r="BC47" s="84"/>
      <c r="BD47" s="136"/>
      <c r="BE47" s="137"/>
      <c r="BF47" s="84"/>
      <c r="BG47" s="84"/>
      <c r="BH47" s="136"/>
      <c r="BI47" s="137"/>
      <c r="BJ47" s="84"/>
      <c r="BK47" s="84"/>
      <c r="BL47" s="136"/>
      <c r="BM47" s="137"/>
      <c r="BN47" s="18"/>
    </row>
    <row r="48" spans="1:66" ht="35.450000000000003" customHeight="1" x14ac:dyDescent="0.2">
      <c r="A48" s="79">
        <f t="shared" si="0"/>
        <v>37</v>
      </c>
      <c r="B48" s="88" t="s">
        <v>134</v>
      </c>
      <c r="C48" s="81" t="s">
        <v>135</v>
      </c>
      <c r="D48" s="82" t="s">
        <v>20</v>
      </c>
      <c r="E48" s="98">
        <v>2</v>
      </c>
      <c r="F48" s="110"/>
      <c r="G48" s="116"/>
      <c r="H48" s="110"/>
      <c r="I48" s="120"/>
      <c r="J48" s="95"/>
      <c r="K48" s="123"/>
      <c r="L48" s="110"/>
      <c r="M48" s="111"/>
      <c r="N48" s="105"/>
      <c r="O48" s="127"/>
      <c r="P48" s="136"/>
      <c r="Q48" s="137"/>
      <c r="R48" s="105"/>
      <c r="S48" s="127"/>
      <c r="T48" s="136"/>
      <c r="U48" s="137"/>
      <c r="V48" s="105"/>
      <c r="W48" s="127"/>
      <c r="X48" s="136"/>
      <c r="Y48" s="137"/>
      <c r="Z48" s="105"/>
      <c r="AA48" s="127"/>
      <c r="AB48" s="136"/>
      <c r="AC48" s="137"/>
      <c r="AD48" s="105"/>
      <c r="AE48" s="127"/>
      <c r="AF48" s="136"/>
      <c r="AG48" s="137"/>
      <c r="AH48" s="84"/>
      <c r="AI48" s="84"/>
      <c r="AJ48" s="136"/>
      <c r="AK48" s="137"/>
      <c r="AL48" s="84"/>
      <c r="AM48" s="84"/>
      <c r="AN48" s="136"/>
      <c r="AO48" s="137"/>
      <c r="AP48" s="84"/>
      <c r="AQ48" s="84"/>
      <c r="AR48" s="136"/>
      <c r="AS48" s="137"/>
      <c r="AT48" s="84"/>
      <c r="AU48" s="84"/>
      <c r="AV48" s="136"/>
      <c r="AW48" s="137"/>
      <c r="AX48" s="84"/>
      <c r="AY48" s="84"/>
      <c r="AZ48" s="136"/>
      <c r="BA48" s="137"/>
      <c r="BB48" s="84"/>
      <c r="BC48" s="84"/>
      <c r="BD48" s="136"/>
      <c r="BE48" s="137"/>
      <c r="BF48" s="84"/>
      <c r="BG48" s="84"/>
      <c r="BH48" s="136"/>
      <c r="BI48" s="137"/>
      <c r="BJ48" s="84"/>
      <c r="BK48" s="84"/>
      <c r="BL48" s="136"/>
      <c r="BM48" s="137"/>
      <c r="BN48" s="18"/>
    </row>
    <row r="49" spans="1:66" ht="30.4" customHeight="1" x14ac:dyDescent="0.2">
      <c r="A49" s="79">
        <f t="shared" si="0"/>
        <v>38</v>
      </c>
      <c r="B49" s="85" t="s">
        <v>136</v>
      </c>
      <c r="C49" s="81" t="s">
        <v>137</v>
      </c>
      <c r="D49" s="82" t="s">
        <v>69</v>
      </c>
      <c r="E49" s="100">
        <v>60</v>
      </c>
      <c r="F49" s="110"/>
      <c r="G49" s="116"/>
      <c r="H49" s="110"/>
      <c r="I49" s="120"/>
      <c r="J49" s="95"/>
      <c r="K49" s="123"/>
      <c r="L49" s="110"/>
      <c r="M49" s="111"/>
      <c r="N49" s="105"/>
      <c r="O49" s="127"/>
      <c r="P49" s="136"/>
      <c r="Q49" s="137"/>
      <c r="R49" s="105"/>
      <c r="S49" s="127"/>
      <c r="T49" s="136"/>
      <c r="U49" s="137"/>
      <c r="V49" s="105"/>
      <c r="W49" s="127"/>
      <c r="X49" s="136"/>
      <c r="Y49" s="137"/>
      <c r="Z49" s="105"/>
      <c r="AA49" s="127"/>
      <c r="AB49" s="136"/>
      <c r="AC49" s="137"/>
      <c r="AD49" s="105"/>
      <c r="AE49" s="127"/>
      <c r="AF49" s="136"/>
      <c r="AG49" s="137"/>
      <c r="AH49" s="84"/>
      <c r="AI49" s="84"/>
      <c r="AJ49" s="136"/>
      <c r="AK49" s="137"/>
      <c r="AL49" s="84"/>
      <c r="AM49" s="84"/>
      <c r="AN49" s="136"/>
      <c r="AO49" s="137"/>
      <c r="AP49" s="84"/>
      <c r="AQ49" s="84"/>
      <c r="AR49" s="136"/>
      <c r="AS49" s="137"/>
      <c r="AT49" s="84"/>
      <c r="AU49" s="84"/>
      <c r="AV49" s="136"/>
      <c r="AW49" s="137"/>
      <c r="AX49" s="84"/>
      <c r="AY49" s="84"/>
      <c r="AZ49" s="136"/>
      <c r="BA49" s="137"/>
      <c r="BB49" s="84"/>
      <c r="BC49" s="84"/>
      <c r="BD49" s="136"/>
      <c r="BE49" s="137"/>
      <c r="BF49" s="84"/>
      <c r="BG49" s="84"/>
      <c r="BH49" s="136"/>
      <c r="BI49" s="137"/>
      <c r="BJ49" s="84"/>
      <c r="BK49" s="84"/>
      <c r="BL49" s="136"/>
      <c r="BM49" s="137"/>
      <c r="BN49" s="18"/>
    </row>
    <row r="50" spans="1:66" ht="30.4" customHeight="1" x14ac:dyDescent="0.2">
      <c r="A50" s="79">
        <f t="shared" si="0"/>
        <v>39</v>
      </c>
      <c r="B50" s="85" t="s">
        <v>138</v>
      </c>
      <c r="C50" s="81" t="s">
        <v>139</v>
      </c>
      <c r="D50" s="82" t="s">
        <v>69</v>
      </c>
      <c r="E50" s="98">
        <v>60</v>
      </c>
      <c r="F50" s="110"/>
      <c r="G50" s="116"/>
      <c r="H50" s="110"/>
      <c r="I50" s="120"/>
      <c r="J50" s="95"/>
      <c r="K50" s="123"/>
      <c r="L50" s="110"/>
      <c r="M50" s="111"/>
      <c r="N50" s="105"/>
      <c r="O50" s="127"/>
      <c r="P50" s="136"/>
      <c r="Q50" s="137"/>
      <c r="R50" s="105"/>
      <c r="S50" s="127"/>
      <c r="T50" s="136"/>
      <c r="U50" s="137"/>
      <c r="V50" s="105"/>
      <c r="W50" s="127"/>
      <c r="X50" s="136"/>
      <c r="Y50" s="137"/>
      <c r="Z50" s="105"/>
      <c r="AA50" s="127"/>
      <c r="AB50" s="136"/>
      <c r="AC50" s="137"/>
      <c r="AD50" s="105"/>
      <c r="AE50" s="127"/>
      <c r="AF50" s="136"/>
      <c r="AG50" s="137"/>
      <c r="AH50" s="84"/>
      <c r="AI50" s="84"/>
      <c r="AJ50" s="136"/>
      <c r="AK50" s="137"/>
      <c r="AL50" s="84"/>
      <c r="AM50" s="84"/>
      <c r="AN50" s="136"/>
      <c r="AO50" s="137"/>
      <c r="AP50" s="84"/>
      <c r="AQ50" s="84"/>
      <c r="AR50" s="136"/>
      <c r="AS50" s="137"/>
      <c r="AT50" s="84"/>
      <c r="AU50" s="84"/>
      <c r="AV50" s="136"/>
      <c r="AW50" s="137"/>
      <c r="AX50" s="84"/>
      <c r="AY50" s="84"/>
      <c r="AZ50" s="136"/>
      <c r="BA50" s="137"/>
      <c r="BB50" s="84"/>
      <c r="BC50" s="84"/>
      <c r="BD50" s="136"/>
      <c r="BE50" s="137"/>
      <c r="BF50" s="84"/>
      <c r="BG50" s="84"/>
      <c r="BH50" s="136"/>
      <c r="BI50" s="137"/>
      <c r="BJ50" s="84"/>
      <c r="BK50" s="84"/>
      <c r="BL50" s="136"/>
      <c r="BM50" s="137"/>
      <c r="BN50" s="18"/>
    </row>
    <row r="51" spans="1:66" ht="30.4" customHeight="1" x14ac:dyDescent="0.2">
      <c r="A51" s="79">
        <f t="shared" si="0"/>
        <v>40</v>
      </c>
      <c r="B51" s="85" t="s">
        <v>140</v>
      </c>
      <c r="C51" s="81" t="s">
        <v>141</v>
      </c>
      <c r="D51" s="82" t="s">
        <v>20</v>
      </c>
      <c r="E51" s="100">
        <v>1</v>
      </c>
      <c r="F51" s="110"/>
      <c r="G51" s="116"/>
      <c r="H51" s="110"/>
      <c r="I51" s="120"/>
      <c r="J51" s="95"/>
      <c r="K51" s="123"/>
      <c r="L51" s="110"/>
      <c r="M51" s="111"/>
      <c r="N51" s="105"/>
      <c r="O51" s="127"/>
      <c r="P51" s="136"/>
      <c r="Q51" s="137"/>
      <c r="R51" s="105"/>
      <c r="S51" s="127"/>
      <c r="T51" s="136"/>
      <c r="U51" s="137"/>
      <c r="V51" s="105"/>
      <c r="W51" s="127"/>
      <c r="X51" s="136"/>
      <c r="Y51" s="137"/>
      <c r="Z51" s="105"/>
      <c r="AA51" s="127"/>
      <c r="AB51" s="136"/>
      <c r="AC51" s="137"/>
      <c r="AD51" s="105"/>
      <c r="AE51" s="127"/>
      <c r="AF51" s="136"/>
      <c r="AG51" s="137"/>
      <c r="AH51" s="84"/>
      <c r="AI51" s="84"/>
      <c r="AJ51" s="136"/>
      <c r="AK51" s="137"/>
      <c r="AL51" s="84"/>
      <c r="AM51" s="84"/>
      <c r="AN51" s="136"/>
      <c r="AO51" s="137"/>
      <c r="AP51" s="84"/>
      <c r="AQ51" s="84"/>
      <c r="AR51" s="136"/>
      <c r="AS51" s="137"/>
      <c r="AT51" s="84"/>
      <c r="AU51" s="84"/>
      <c r="AV51" s="136"/>
      <c r="AW51" s="137"/>
      <c r="AX51" s="84"/>
      <c r="AY51" s="84"/>
      <c r="AZ51" s="136"/>
      <c r="BA51" s="137"/>
      <c r="BB51" s="84"/>
      <c r="BC51" s="84"/>
      <c r="BD51" s="136"/>
      <c r="BE51" s="137"/>
      <c r="BF51" s="84"/>
      <c r="BG51" s="84"/>
      <c r="BH51" s="136"/>
      <c r="BI51" s="137"/>
      <c r="BJ51" s="84"/>
      <c r="BK51" s="84"/>
      <c r="BL51" s="136"/>
      <c r="BM51" s="137"/>
      <c r="BN51" s="18"/>
    </row>
    <row r="52" spans="1:66" ht="30.4" customHeight="1" x14ac:dyDescent="0.2">
      <c r="A52" s="79">
        <f t="shared" si="0"/>
        <v>41</v>
      </c>
      <c r="B52" s="85" t="s">
        <v>142</v>
      </c>
      <c r="C52" s="81" t="s">
        <v>143</v>
      </c>
      <c r="D52" s="82" t="s">
        <v>69</v>
      </c>
      <c r="E52" s="98">
        <v>50</v>
      </c>
      <c r="F52" s="110"/>
      <c r="G52" s="116"/>
      <c r="H52" s="110"/>
      <c r="I52" s="120"/>
      <c r="J52" s="95"/>
      <c r="K52" s="123"/>
      <c r="L52" s="110"/>
      <c r="M52" s="111"/>
      <c r="N52" s="105"/>
      <c r="O52" s="127"/>
      <c r="P52" s="136"/>
      <c r="Q52" s="137"/>
      <c r="R52" s="105"/>
      <c r="S52" s="127"/>
      <c r="T52" s="136"/>
      <c r="U52" s="137"/>
      <c r="V52" s="105"/>
      <c r="W52" s="127"/>
      <c r="X52" s="136"/>
      <c r="Y52" s="137"/>
      <c r="Z52" s="105"/>
      <c r="AA52" s="127"/>
      <c r="AB52" s="136"/>
      <c r="AC52" s="137"/>
      <c r="AD52" s="105"/>
      <c r="AE52" s="127"/>
      <c r="AF52" s="136"/>
      <c r="AG52" s="137"/>
      <c r="AH52" s="84"/>
      <c r="AI52" s="84"/>
      <c r="AJ52" s="136"/>
      <c r="AK52" s="137"/>
      <c r="AL52" s="84"/>
      <c r="AM52" s="84"/>
      <c r="AN52" s="136"/>
      <c r="AO52" s="137"/>
      <c r="AP52" s="84"/>
      <c r="AQ52" s="84"/>
      <c r="AR52" s="136"/>
      <c r="AS52" s="137"/>
      <c r="AT52" s="84"/>
      <c r="AU52" s="84"/>
      <c r="AV52" s="136"/>
      <c r="AW52" s="137"/>
      <c r="AX52" s="84"/>
      <c r="AY52" s="84"/>
      <c r="AZ52" s="136"/>
      <c r="BA52" s="137"/>
      <c r="BB52" s="84"/>
      <c r="BC52" s="84"/>
      <c r="BD52" s="136"/>
      <c r="BE52" s="137"/>
      <c r="BF52" s="84"/>
      <c r="BG52" s="84"/>
      <c r="BH52" s="136"/>
      <c r="BI52" s="137"/>
      <c r="BJ52" s="84"/>
      <c r="BK52" s="84"/>
      <c r="BL52" s="136"/>
      <c r="BM52" s="137"/>
      <c r="BN52" s="18"/>
    </row>
    <row r="53" spans="1:66" ht="30.4" customHeight="1" x14ac:dyDescent="0.2">
      <c r="A53" s="89">
        <f t="shared" si="0"/>
        <v>42</v>
      </c>
      <c r="B53" s="90" t="s">
        <v>144</v>
      </c>
      <c r="C53" s="91" t="s">
        <v>145</v>
      </c>
      <c r="D53" s="92" t="s">
        <v>69</v>
      </c>
      <c r="E53" s="102">
        <v>100</v>
      </c>
      <c r="F53" s="112"/>
      <c r="G53" s="117"/>
      <c r="H53" s="112"/>
      <c r="I53" s="121"/>
      <c r="J53" s="96"/>
      <c r="K53" s="124"/>
      <c r="L53" s="112"/>
      <c r="M53" s="113"/>
      <c r="N53" s="107"/>
      <c r="O53" s="129"/>
      <c r="P53" s="138"/>
      <c r="Q53" s="139"/>
      <c r="R53" s="107"/>
      <c r="S53" s="129"/>
      <c r="T53" s="138"/>
      <c r="U53" s="139"/>
      <c r="V53" s="107"/>
      <c r="W53" s="129"/>
      <c r="X53" s="138"/>
      <c r="Y53" s="139"/>
      <c r="Z53" s="107"/>
      <c r="AA53" s="129"/>
      <c r="AB53" s="138"/>
      <c r="AC53" s="139"/>
      <c r="AD53" s="107"/>
      <c r="AE53" s="129"/>
      <c r="AF53" s="138"/>
      <c r="AG53" s="139"/>
      <c r="AH53" s="93"/>
      <c r="AI53" s="93"/>
      <c r="AJ53" s="138"/>
      <c r="AK53" s="139"/>
      <c r="AL53" s="93"/>
      <c r="AM53" s="93"/>
      <c r="AN53" s="138"/>
      <c r="AO53" s="139"/>
      <c r="AP53" s="93"/>
      <c r="AQ53" s="93"/>
      <c r="AR53" s="138"/>
      <c r="AS53" s="139"/>
      <c r="AT53" s="93"/>
      <c r="AU53" s="93"/>
      <c r="AV53" s="138"/>
      <c r="AW53" s="139"/>
      <c r="AX53" s="93"/>
      <c r="AY53" s="93"/>
      <c r="AZ53" s="138"/>
      <c r="BA53" s="139"/>
      <c r="BB53" s="93"/>
      <c r="BC53" s="93"/>
      <c r="BD53" s="138"/>
      <c r="BE53" s="139"/>
      <c r="BF53" s="93"/>
      <c r="BG53" s="93"/>
      <c r="BH53" s="138"/>
      <c r="BI53" s="139"/>
      <c r="BJ53" s="93"/>
      <c r="BK53" s="93"/>
      <c r="BL53" s="138"/>
      <c r="BM53" s="139"/>
      <c r="BN53" s="18"/>
    </row>
    <row r="54" spans="1:66" ht="30.4" customHeight="1" thickBot="1" x14ac:dyDescent="0.25"/>
    <row r="55" spans="1:66" ht="30.4" customHeight="1" thickBot="1" x14ac:dyDescent="0.25">
      <c r="G55" s="3">
        <f>SUM(G12:G53)</f>
        <v>0</v>
      </c>
      <c r="I55" s="3">
        <f>SUM(I12:I53)</f>
        <v>0</v>
      </c>
      <c r="K55" s="3">
        <f>SUM(K12:K53)</f>
        <v>0</v>
      </c>
      <c r="M55" s="3">
        <f>SUM(M12:M53)</f>
        <v>0</v>
      </c>
      <c r="O55" s="3">
        <f>SUM(O12:O53)</f>
        <v>0</v>
      </c>
      <c r="Q55" s="3">
        <f>SUM(Q12:Q53)</f>
        <v>0</v>
      </c>
      <c r="S55" s="3">
        <f>SUM(S12:S53)</f>
        <v>0</v>
      </c>
      <c r="U55" s="3">
        <f>SUM(U12:U53)</f>
        <v>0</v>
      </c>
      <c r="W55" s="3">
        <f>SUM(W12:W53)</f>
        <v>0</v>
      </c>
      <c r="Y55" s="3">
        <f>SUM(Y12:Y53)</f>
        <v>0</v>
      </c>
      <c r="AA55" s="3">
        <f>SUM(AA12:AA53)</f>
        <v>0</v>
      </c>
      <c r="AC55" s="3">
        <f>SUM(AC12:AC53)</f>
        <v>0</v>
      </c>
      <c r="AE55" s="3">
        <f>SUM(AE12:AE53)</f>
        <v>0</v>
      </c>
      <c r="AG55" s="3">
        <f>SUM(AG12:AG53)</f>
        <v>0</v>
      </c>
      <c r="AI55" s="3">
        <f>SUM(AI12:AI53)</f>
        <v>0</v>
      </c>
      <c r="AK55" s="3">
        <f>SUM(AK12:AK53)</f>
        <v>0</v>
      </c>
      <c r="AM55" s="3">
        <f>SUM(AM12:AM53)</f>
        <v>0</v>
      </c>
      <c r="AO55" s="3">
        <f>SUM(AO12:AO53)</f>
        <v>0</v>
      </c>
      <c r="AQ55" s="3">
        <f>SUM(AQ12:AQ53)</f>
        <v>0</v>
      </c>
      <c r="AS55" s="3">
        <f>SUM(AS12:AS53)</f>
        <v>0</v>
      </c>
      <c r="AU55" s="3">
        <f>SUM(AU12:AU53)</f>
        <v>0</v>
      </c>
      <c r="AW55" s="3">
        <f>SUM(AW12:AW53)</f>
        <v>0</v>
      </c>
      <c r="AY55" s="3">
        <f>SUM(AY12:AY53)</f>
        <v>0</v>
      </c>
      <c r="BA55" s="3">
        <f>SUM(BA12:BA53)</f>
        <v>0</v>
      </c>
      <c r="BC55" s="3">
        <f>SUM(BC12:BC53)</f>
        <v>0</v>
      </c>
      <c r="BE55" s="3">
        <f>SUM(BE12:BE53)</f>
        <v>0</v>
      </c>
      <c r="BG55" s="3">
        <f>SUM(BG12:BG53)</f>
        <v>0</v>
      </c>
      <c r="BI55" s="3">
        <f>SUM(BI12:BI53)</f>
        <v>0</v>
      </c>
      <c r="BK55" s="3">
        <f>SUM(BK12:BK53)</f>
        <v>0</v>
      </c>
      <c r="BM55" s="3">
        <f>SUM(BM12:BM53)</f>
        <v>0</v>
      </c>
    </row>
  </sheetData>
  <mergeCells count="12">
    <mergeCell ref="D8:D11"/>
    <mergeCell ref="E8:E11"/>
    <mergeCell ref="N8:BM8"/>
    <mergeCell ref="A7:BM7"/>
    <mergeCell ref="H9:I10"/>
    <mergeCell ref="J9:K10"/>
    <mergeCell ref="L9:M10"/>
    <mergeCell ref="F9:G10"/>
    <mergeCell ref="A8:A11"/>
    <mergeCell ref="B8:B11"/>
    <mergeCell ref="C8:C11"/>
    <mergeCell ref="F8:M8"/>
  </mergeCells>
  <phoneticPr fontId="2" type="noConversion"/>
  <pageMargins left="0.74803149606299213" right="0.74803149606299213" top="0.98425196850393704" bottom="0.98425196850393704" header="0.51181102362204722" footer="0.51181102362204722"/>
  <pageSetup paperSize="8" orientation="landscape" r:id="rId1"/>
  <headerFooter alignWithMargins="0">
    <oddHeader>&amp;C&amp;"Cambria,Grassetto"AUTOSTRADE PER L'ITALIA &amp;"Cambria,Normale"
A14 BOLOGNA-BARI-TARANTO
Ampliamento alla terza corsia del tratto Rimini Nord-Pedaso
Tratto : Rimini Nord - Cattolica
Opere di completamento sulla viabilità connessa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 Sommario_costi_MANODOPERA</vt:lpstr>
      <vt:lpstr>Dettaglio_costi_MANODOPERA</vt:lpstr>
      <vt:lpstr>' Sommario_costi_MANODOPERA'!Area_stampa</vt:lpstr>
      <vt:lpstr>' Sommario_costi_MANODOPERA'!Titoli_stampa</vt:lpstr>
    </vt:vector>
  </TitlesOfParts>
  <Company>Autostrade per l'Italia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Autostrade per l'Italia S.p.A.</dc:creator>
  <cp:lastModifiedBy>Bellucci, Stefano</cp:lastModifiedBy>
  <cp:lastPrinted>2024-06-14T07:24:45Z</cp:lastPrinted>
  <dcterms:created xsi:type="dcterms:W3CDTF">2006-07-25T08:04:34Z</dcterms:created>
  <dcterms:modified xsi:type="dcterms:W3CDTF">2024-06-14T07:25:23Z</dcterms:modified>
</cp:coreProperties>
</file>